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y.childers\AppData\Local\Microsoft\Windows\INetCache\Content.Outlook\ZGQV0IME\"/>
    </mc:Choice>
  </mc:AlternateContent>
  <bookViews>
    <workbookView xWindow="0" yWindow="0" windowWidth="21570" windowHeight="8265" firstSheet="28" activeTab="34"/>
  </bookViews>
  <sheets>
    <sheet name="Under-KF" sheetId="1" r:id="rId1"/>
    <sheet name="Under-KF_Summer" sheetId="23" r:id="rId2"/>
    <sheet name="Under-KF_Eng&amp;Tech " sheetId="38" r:id="rId3"/>
    <sheet name="Under-KF_Eng&amp;Tech Summer" sheetId="32" r:id="rId4"/>
    <sheet name="Under-KF_RCP" sheetId="47" r:id="rId5"/>
    <sheet name="Under-KF_RCP Summer" sheetId="48" r:id="rId6"/>
    <sheet name="Under-KF_Allied" sheetId="36" r:id="rId7"/>
    <sheet name="Under-KF_Allied Summer" sheetId="39" r:id="rId8"/>
    <sheet name="Under-KF_Allied Extern" sheetId="46" r:id="rId9"/>
    <sheet name="Under-KF_Allied Extern Summer" sheetId="45" r:id="rId10"/>
    <sheet name="Under-WV" sheetId="17" r:id="rId11"/>
    <sheet name="Under-WV_Summer" sheetId="24" r:id="rId12"/>
    <sheet name="Under-WV_RCP" sheetId="49" r:id="rId13"/>
    <sheet name="Under-WV_RCP_Summer" sheetId="50" r:id="rId14"/>
    <sheet name="Under-WV_Allied" sheetId="37" r:id="rId15"/>
    <sheet name="Under-WV_Allied_Summer" sheetId="40" r:id="rId16"/>
    <sheet name="Under-WV_Eng&amp;Tech" sheetId="33" r:id="rId17"/>
    <sheet name="Under-WV_Eng&amp;Tech_Summer" sheetId="41" r:id="rId18"/>
    <sheet name="Grad-KF" sheetId="22" r:id="rId19"/>
    <sheet name="Grad-KF_Summer" sheetId="25" r:id="rId20"/>
    <sheet name="Grad ET-KF" sheetId="34" r:id="rId21"/>
    <sheet name="Grad ET-KF_Summer" sheetId="42" r:id="rId22"/>
    <sheet name="Grad-WV" sheetId="2" r:id="rId23"/>
    <sheet name="Grad-WV_Summer" sheetId="26" r:id="rId24"/>
    <sheet name="Grad ET-WV" sheetId="35" r:id="rId25"/>
    <sheet name="Grad ET-WV_Summer" sheetId="44" r:id="rId26"/>
    <sheet name="MLS-WV" sheetId="5" r:id="rId27"/>
    <sheet name="MLS-WV_Summer" sheetId="27" r:id="rId28"/>
    <sheet name="MLS-EX" sheetId="6" r:id="rId29"/>
    <sheet name="MLS-EX_Summer" sheetId="28" r:id="rId30"/>
    <sheet name="PARA" sheetId="7" r:id="rId31"/>
    <sheet name="PARA-EX" sheetId="8" r:id="rId32"/>
    <sheet name="PARA-EX _Summer" sheetId="29" r:id="rId33"/>
    <sheet name="DH-Chemeketa" sheetId="21" r:id="rId34"/>
    <sheet name="DH-Chemeketa_Summer" sheetId="31" r:id="rId35"/>
  </sheets>
  <definedNames>
    <definedName name="_xlnm.Print_Area" localSheetId="33">'DH-Chemeketa'!$A$1:$F$43</definedName>
    <definedName name="_xlnm.Print_Area" localSheetId="34">'DH-Chemeketa_Summer'!$A$1:$F$43</definedName>
    <definedName name="_xlnm.Print_Area" localSheetId="20">'Grad ET-KF'!$A$1:$I$45</definedName>
    <definedName name="_xlnm.Print_Area" localSheetId="21">'Grad ET-KF_Summer'!$A$1:$J$44</definedName>
    <definedName name="_xlnm.Print_Area" localSheetId="24">'Grad ET-WV'!$A$1:$J$43</definedName>
    <definedName name="_xlnm.Print_Area" localSheetId="25">'Grad ET-WV_Summer'!$A$1:$J$44</definedName>
    <definedName name="_xlnm.Print_Area" localSheetId="18">'Grad-KF'!$A$1:$I$45</definedName>
    <definedName name="_xlnm.Print_Area" localSheetId="19">'Grad-KF_Summer'!$A$1:$I$44</definedName>
    <definedName name="_xlnm.Print_Area" localSheetId="22">'Grad-WV'!$A$1:$J$43</definedName>
    <definedName name="_xlnm.Print_Area" localSheetId="23">'Grad-WV_Summer'!$A$1:$J$43</definedName>
    <definedName name="_xlnm.Print_Area" localSheetId="28">'MLS-EX'!$A$1:$I$44</definedName>
    <definedName name="_xlnm.Print_Area" localSheetId="29">'MLS-EX_Summer'!$A$1:$H$44</definedName>
    <definedName name="_xlnm.Print_Area" localSheetId="26">'MLS-WV'!$A$1:$J$44</definedName>
    <definedName name="_xlnm.Print_Area" localSheetId="27">'MLS-WV_Summer'!$A$1:$J$44</definedName>
    <definedName name="_xlnm.Print_Area" localSheetId="30">PARA!$A$1:$J$44</definedName>
    <definedName name="_xlnm.Print_Area" localSheetId="31">'PARA-EX'!$A$1:$I$44</definedName>
    <definedName name="_xlnm.Print_Area" localSheetId="32">'PARA-EX _Summer'!$A$1:$I$44</definedName>
    <definedName name="_xlnm.Print_Area" localSheetId="0">'Under-KF'!$A$1:$K$45</definedName>
    <definedName name="_xlnm.Print_Area" localSheetId="6">'Under-KF_Allied'!$A$1:$J$46</definedName>
    <definedName name="_xlnm.Print_Area" localSheetId="8">'Under-KF_Allied Extern'!$A$1:$J$46</definedName>
    <definedName name="_xlnm.Print_Area" localSheetId="9">'Under-KF_Allied Extern Summer'!$A$1:$J$46</definedName>
    <definedName name="_xlnm.Print_Area" localSheetId="7">'Under-KF_Allied Summer'!$A$1:$J$46</definedName>
    <definedName name="_xlnm.Print_Area" localSheetId="2">'Under-KF_Eng&amp;Tech '!$A$1:$K$46</definedName>
    <definedName name="_xlnm.Print_Area" localSheetId="3">'Under-KF_Eng&amp;Tech Summer'!$A$1:$K$46</definedName>
    <definedName name="_xlnm.Print_Area" localSheetId="1">'Under-KF_Summer'!$A$1:$K$45</definedName>
    <definedName name="_xlnm.Print_Area" localSheetId="10">'Under-WV'!$A$1:$K$45</definedName>
    <definedName name="_xlnm.Print_Area" localSheetId="14">'Under-WV_Allied'!$A$1:$I$45</definedName>
    <definedName name="_xlnm.Print_Area" localSheetId="15">'Under-WV_Allied_Summer'!$A$1:$I$45</definedName>
    <definedName name="_xlnm.Print_Area" localSheetId="16">'Under-WV_Eng&amp;Tech'!$A$1:$K$45</definedName>
    <definedName name="_xlnm.Print_Area" localSheetId="17">'Under-WV_Eng&amp;Tech_Summer'!$A$1:$K$44</definedName>
    <definedName name="_xlnm.Print_Area" localSheetId="13">'Under-WV_RCP_Summer'!$A$1:$K$45</definedName>
    <definedName name="_xlnm.Print_Area" localSheetId="11">'Under-WV_Summer'!$A$1:$K$45</definedName>
  </definedNames>
  <calcPr calcId="162913"/>
</workbook>
</file>

<file path=xl/calcChain.xml><?xml version="1.0" encoding="utf-8"?>
<calcChain xmlns="http://schemas.openxmlformats.org/spreadsheetml/2006/main">
  <c r="C14" i="31" l="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B30" i="31" l="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C13" i="31"/>
  <c r="B13" i="31"/>
  <c r="C12" i="31"/>
  <c r="B12" i="31"/>
  <c r="C11" i="31"/>
  <c r="B11" i="31"/>
  <c r="C10" i="31"/>
  <c r="B10" i="31"/>
  <c r="C9" i="31"/>
  <c r="B9" i="31"/>
  <c r="C8" i="31"/>
  <c r="B8" i="31"/>
  <c r="C13" i="21"/>
  <c r="C9" i="21"/>
  <c r="C10" i="21"/>
  <c r="C11" i="21"/>
  <c r="C12" i="21"/>
  <c r="C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8" i="21"/>
  <c r="E8" i="29"/>
  <c r="E9" i="29"/>
  <c r="E10" i="29"/>
  <c r="E11" i="29"/>
  <c r="G11" i="29" s="1"/>
  <c r="E12" i="29"/>
  <c r="E13" i="29"/>
  <c r="E14" i="29"/>
  <c r="E15" i="29"/>
  <c r="G15" i="29" s="1"/>
  <c r="E16" i="29"/>
  <c r="E17" i="29"/>
  <c r="E18" i="29"/>
  <c r="E19" i="29"/>
  <c r="F19" i="29" s="1"/>
  <c r="E20" i="29"/>
  <c r="E21" i="29"/>
  <c r="E22" i="29"/>
  <c r="E23" i="29"/>
  <c r="F23" i="29" s="1"/>
  <c r="E24" i="29"/>
  <c r="E25" i="29"/>
  <c r="E26" i="29"/>
  <c r="E27" i="29"/>
  <c r="G27" i="29" s="1"/>
  <c r="E28" i="29"/>
  <c r="E29" i="29"/>
  <c r="E30" i="29"/>
  <c r="C9" i="29"/>
  <c r="G9" i="29" s="1"/>
  <c r="C10" i="29"/>
  <c r="G10" i="29" s="1"/>
  <c r="C11" i="29"/>
  <c r="C12" i="29"/>
  <c r="G12" i="29" s="1"/>
  <c r="C13" i="29"/>
  <c r="G13" i="29" s="1"/>
  <c r="G14" i="29"/>
  <c r="G16" i="29"/>
  <c r="G17" i="29"/>
  <c r="G18" i="29"/>
  <c r="G20" i="29"/>
  <c r="G21" i="29"/>
  <c r="G22" i="29"/>
  <c r="G24" i="29"/>
  <c r="G25" i="29"/>
  <c r="G26" i="29"/>
  <c r="G28" i="29"/>
  <c r="G29" i="29"/>
  <c r="G30" i="29"/>
  <c r="C8" i="29"/>
  <c r="G8" i="29" s="1"/>
  <c r="B9" i="29"/>
  <c r="F9" i="29" s="1"/>
  <c r="B10" i="29"/>
  <c r="F10" i="29" s="1"/>
  <c r="B11" i="29"/>
  <c r="B12" i="29"/>
  <c r="F12" i="29" s="1"/>
  <c r="B13" i="29"/>
  <c r="F13" i="29" s="1"/>
  <c r="B14" i="29"/>
  <c r="F14" i="29" s="1"/>
  <c r="B15" i="29"/>
  <c r="B16" i="29"/>
  <c r="F16" i="29" s="1"/>
  <c r="B17" i="29"/>
  <c r="F17" i="29" s="1"/>
  <c r="B18" i="29"/>
  <c r="F18" i="29" s="1"/>
  <c r="B19" i="29"/>
  <c r="B20" i="29"/>
  <c r="F20" i="29" s="1"/>
  <c r="B21" i="29"/>
  <c r="F21" i="29" s="1"/>
  <c r="B22" i="29"/>
  <c r="F22" i="29" s="1"/>
  <c r="B23" i="29"/>
  <c r="B24" i="29"/>
  <c r="F24" i="29" s="1"/>
  <c r="B25" i="29"/>
  <c r="F25" i="29" s="1"/>
  <c r="B26" i="29"/>
  <c r="F26" i="29" s="1"/>
  <c r="B27" i="29"/>
  <c r="B28" i="29"/>
  <c r="F28" i="29" s="1"/>
  <c r="B29" i="29"/>
  <c r="F29" i="29" s="1"/>
  <c r="B30" i="29"/>
  <c r="F30" i="29" s="1"/>
  <c r="B8" i="29"/>
  <c r="F8" i="29" s="1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13" i="7"/>
  <c r="C9" i="7"/>
  <c r="C10" i="7"/>
  <c r="C11" i="7"/>
  <c r="C12" i="7"/>
  <c r="C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8" i="7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C13" i="28"/>
  <c r="B13" i="28"/>
  <c r="C12" i="28"/>
  <c r="B12" i="28"/>
  <c r="C11" i="28"/>
  <c r="B11" i="28"/>
  <c r="C10" i="28"/>
  <c r="B10" i="28"/>
  <c r="C9" i="28"/>
  <c r="B9" i="28"/>
  <c r="C8" i="28"/>
  <c r="B8" i="28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C13" i="27"/>
  <c r="B13" i="27"/>
  <c r="C12" i="27"/>
  <c r="B12" i="27"/>
  <c r="C11" i="27"/>
  <c r="B11" i="27"/>
  <c r="C10" i="27"/>
  <c r="B10" i="27"/>
  <c r="C9" i="27"/>
  <c r="B9" i="27"/>
  <c r="C8" i="27"/>
  <c r="B8" i="27"/>
  <c r="C13" i="5"/>
  <c r="C9" i="5"/>
  <c r="C10" i="5"/>
  <c r="C11" i="5"/>
  <c r="C12" i="5"/>
  <c r="C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8" i="5"/>
  <c r="B30" i="44"/>
  <c r="B29" i="44"/>
  <c r="B28" i="44"/>
  <c r="B27" i="44"/>
  <c r="B26" i="44"/>
  <c r="B25" i="44"/>
  <c r="B24" i="44"/>
  <c r="B23" i="44"/>
  <c r="B22" i="44"/>
  <c r="B21" i="44"/>
  <c r="B20" i="44"/>
  <c r="B19" i="44"/>
  <c r="B18" i="44"/>
  <c r="B17" i="44"/>
  <c r="B16" i="44"/>
  <c r="B15" i="44"/>
  <c r="B14" i="44"/>
  <c r="C13" i="44"/>
  <c r="B13" i="44"/>
  <c r="C12" i="44"/>
  <c r="B12" i="44"/>
  <c r="C11" i="44"/>
  <c r="B11" i="44"/>
  <c r="C10" i="44"/>
  <c r="B10" i="44"/>
  <c r="C9" i="44"/>
  <c r="B9" i="44"/>
  <c r="C8" i="44"/>
  <c r="B8" i="44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C9" i="2"/>
  <c r="C10" i="2"/>
  <c r="C11" i="2"/>
  <c r="C12" i="2"/>
  <c r="C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8" i="2"/>
  <c r="I11" i="42"/>
  <c r="I15" i="42"/>
  <c r="I19" i="42"/>
  <c r="I23" i="42"/>
  <c r="I27" i="42"/>
  <c r="H8" i="42"/>
  <c r="H12" i="42"/>
  <c r="H16" i="42"/>
  <c r="H20" i="42"/>
  <c r="H24" i="42"/>
  <c r="H28" i="42"/>
  <c r="G8" i="42"/>
  <c r="I8" i="42" s="1"/>
  <c r="G9" i="42"/>
  <c r="I9" i="42" s="1"/>
  <c r="G10" i="42"/>
  <c r="I10" i="42" s="1"/>
  <c r="G11" i="42"/>
  <c r="G12" i="42"/>
  <c r="I12" i="42" s="1"/>
  <c r="G13" i="42"/>
  <c r="I13" i="42" s="1"/>
  <c r="G14" i="42"/>
  <c r="I14" i="42" s="1"/>
  <c r="G15" i="42"/>
  <c r="G16" i="42"/>
  <c r="I16" i="42" s="1"/>
  <c r="G17" i="42"/>
  <c r="I17" i="42" s="1"/>
  <c r="G18" i="42"/>
  <c r="I18" i="42" s="1"/>
  <c r="G19" i="42"/>
  <c r="G20" i="42"/>
  <c r="I20" i="42" s="1"/>
  <c r="G21" i="42"/>
  <c r="I21" i="42" s="1"/>
  <c r="G22" i="42"/>
  <c r="I22" i="42" s="1"/>
  <c r="G23" i="42"/>
  <c r="G24" i="42"/>
  <c r="I24" i="42" s="1"/>
  <c r="G25" i="42"/>
  <c r="I25" i="42" s="1"/>
  <c r="G26" i="42"/>
  <c r="I26" i="42" s="1"/>
  <c r="G27" i="42"/>
  <c r="G28" i="42"/>
  <c r="I28" i="42" s="1"/>
  <c r="G29" i="42"/>
  <c r="I29" i="42" s="1"/>
  <c r="G30" i="42"/>
  <c r="I30" i="42" s="1"/>
  <c r="H11" i="34"/>
  <c r="H15" i="34"/>
  <c r="H19" i="34"/>
  <c r="H23" i="34"/>
  <c r="H2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C13" i="35"/>
  <c r="B13" i="35"/>
  <c r="C12" i="35"/>
  <c r="B12" i="35"/>
  <c r="C11" i="35"/>
  <c r="B11" i="35"/>
  <c r="C10" i="35"/>
  <c r="B10" i="35"/>
  <c r="C9" i="35"/>
  <c r="B9" i="35"/>
  <c r="C8" i="35"/>
  <c r="B8" i="35"/>
  <c r="H7" i="42"/>
  <c r="G7" i="42"/>
  <c r="I7" i="42" s="1"/>
  <c r="B30" i="42"/>
  <c r="H30" i="42" s="1"/>
  <c r="B29" i="42"/>
  <c r="H29" i="42" s="1"/>
  <c r="B28" i="42"/>
  <c r="B27" i="42"/>
  <c r="H27" i="42" s="1"/>
  <c r="B26" i="42"/>
  <c r="H26" i="42" s="1"/>
  <c r="B25" i="42"/>
  <c r="H25" i="42" s="1"/>
  <c r="B24" i="42"/>
  <c r="B23" i="42"/>
  <c r="H23" i="42" s="1"/>
  <c r="B22" i="42"/>
  <c r="H22" i="42" s="1"/>
  <c r="B21" i="42"/>
  <c r="H21" i="42" s="1"/>
  <c r="B20" i="42"/>
  <c r="B19" i="42"/>
  <c r="H19" i="42" s="1"/>
  <c r="B18" i="42"/>
  <c r="H18" i="42" s="1"/>
  <c r="B17" i="42"/>
  <c r="H17" i="42" s="1"/>
  <c r="B16" i="42"/>
  <c r="B15" i="42"/>
  <c r="H15" i="42" s="1"/>
  <c r="B14" i="42"/>
  <c r="H14" i="42" s="1"/>
  <c r="C13" i="42"/>
  <c r="B13" i="42"/>
  <c r="H13" i="42" s="1"/>
  <c r="C12" i="42"/>
  <c r="B12" i="42"/>
  <c r="C11" i="42"/>
  <c r="B11" i="42"/>
  <c r="H11" i="42" s="1"/>
  <c r="C10" i="42"/>
  <c r="B10" i="42"/>
  <c r="H10" i="42" s="1"/>
  <c r="C9" i="42"/>
  <c r="B9" i="42"/>
  <c r="H9" i="42" s="1"/>
  <c r="C8" i="42"/>
  <c r="B8" i="42"/>
  <c r="G7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C14" i="34"/>
  <c r="I14" i="34" s="1"/>
  <c r="C13" i="34"/>
  <c r="I13" i="34" s="1"/>
  <c r="C12" i="34"/>
  <c r="I12" i="34" s="1"/>
  <c r="C11" i="34"/>
  <c r="I11" i="34" s="1"/>
  <c r="C10" i="34"/>
  <c r="I10" i="34" s="1"/>
  <c r="C9" i="34"/>
  <c r="I9" i="34" s="1"/>
  <c r="C8" i="34"/>
  <c r="I8" i="34" s="1"/>
  <c r="B30" i="34"/>
  <c r="H30" i="34" s="1"/>
  <c r="B29" i="34"/>
  <c r="H29" i="34" s="1"/>
  <c r="B28" i="34"/>
  <c r="H28" i="34" s="1"/>
  <c r="B27" i="34"/>
  <c r="B26" i="34"/>
  <c r="H26" i="34" s="1"/>
  <c r="B25" i="34"/>
  <c r="H25" i="34" s="1"/>
  <c r="B24" i="34"/>
  <c r="H24" i="34" s="1"/>
  <c r="B23" i="34"/>
  <c r="B22" i="34"/>
  <c r="H22" i="34" s="1"/>
  <c r="B21" i="34"/>
  <c r="H21" i="34" s="1"/>
  <c r="B20" i="34"/>
  <c r="H20" i="34" s="1"/>
  <c r="B19" i="34"/>
  <c r="B18" i="34"/>
  <c r="H18" i="34" s="1"/>
  <c r="B17" i="34"/>
  <c r="H17" i="34" s="1"/>
  <c r="B16" i="34"/>
  <c r="H16" i="34" s="1"/>
  <c r="B15" i="34"/>
  <c r="B14" i="34"/>
  <c r="H14" i="34" s="1"/>
  <c r="B13" i="34"/>
  <c r="H13" i="34" s="1"/>
  <c r="B12" i="34"/>
  <c r="H12" i="34" s="1"/>
  <c r="B11" i="34"/>
  <c r="B10" i="34"/>
  <c r="H10" i="34" s="1"/>
  <c r="B9" i="34"/>
  <c r="H9" i="34" s="1"/>
  <c r="B8" i="34"/>
  <c r="H8" i="34" s="1"/>
  <c r="G19" i="29" l="1"/>
  <c r="F27" i="29"/>
  <c r="F15" i="29"/>
  <c r="F11" i="29"/>
  <c r="G23" i="29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C13" i="26"/>
  <c r="B13" i="26"/>
  <c r="C12" i="26"/>
  <c r="B12" i="26"/>
  <c r="C11" i="26"/>
  <c r="B11" i="26"/>
  <c r="C10" i="26"/>
  <c r="B10" i="26"/>
  <c r="C9" i="26"/>
  <c r="B9" i="26"/>
  <c r="C8" i="26"/>
  <c r="B8" i="26"/>
  <c r="C13" i="2"/>
  <c r="H7" i="25"/>
  <c r="G30" i="25"/>
  <c r="G29" i="25"/>
  <c r="G28" i="25"/>
  <c r="H28" i="25" s="1"/>
  <c r="G27" i="25"/>
  <c r="G26" i="25"/>
  <c r="G25" i="25"/>
  <c r="G24" i="25"/>
  <c r="H24" i="25" s="1"/>
  <c r="G23" i="25"/>
  <c r="G22" i="25"/>
  <c r="G21" i="25"/>
  <c r="G20" i="25"/>
  <c r="H20" i="25" s="1"/>
  <c r="G19" i="25"/>
  <c r="G18" i="25"/>
  <c r="G17" i="25"/>
  <c r="G16" i="25"/>
  <c r="H16" i="25" s="1"/>
  <c r="G15" i="25"/>
  <c r="G14" i="25"/>
  <c r="G13" i="25"/>
  <c r="G12" i="25"/>
  <c r="I12" i="25" s="1"/>
  <c r="G11" i="25"/>
  <c r="G10" i="25"/>
  <c r="G9" i="25"/>
  <c r="G8" i="25"/>
  <c r="I8" i="25" s="1"/>
  <c r="G7" i="25"/>
  <c r="I7" i="25" s="1"/>
  <c r="I30" i="25"/>
  <c r="B30" i="25"/>
  <c r="I29" i="25"/>
  <c r="B29" i="25"/>
  <c r="B28" i="25"/>
  <c r="I27" i="25"/>
  <c r="B27" i="25"/>
  <c r="H27" i="25" s="1"/>
  <c r="I26" i="25"/>
  <c r="B26" i="25"/>
  <c r="I25" i="25"/>
  <c r="B25" i="25"/>
  <c r="B24" i="25"/>
  <c r="I23" i="25"/>
  <c r="B23" i="25"/>
  <c r="H23" i="25" s="1"/>
  <c r="I22" i="25"/>
  <c r="B22" i="25"/>
  <c r="I21" i="25"/>
  <c r="B21" i="25"/>
  <c r="B20" i="25"/>
  <c r="I19" i="25"/>
  <c r="B19" i="25"/>
  <c r="H19" i="25" s="1"/>
  <c r="I18" i="25"/>
  <c r="B18" i="25"/>
  <c r="I17" i="25"/>
  <c r="B17" i="25"/>
  <c r="B16" i="25"/>
  <c r="I15" i="25"/>
  <c r="B15" i="25"/>
  <c r="H15" i="25" s="1"/>
  <c r="I14" i="25"/>
  <c r="B14" i="25"/>
  <c r="C13" i="25"/>
  <c r="I13" i="25" s="1"/>
  <c r="B13" i="25"/>
  <c r="C12" i="25"/>
  <c r="B12" i="25"/>
  <c r="C11" i="25"/>
  <c r="B11" i="25"/>
  <c r="I11" i="25" s="1"/>
  <c r="C10" i="25"/>
  <c r="B10" i="25"/>
  <c r="C9" i="25"/>
  <c r="B9" i="25"/>
  <c r="C8" i="25"/>
  <c r="B8" i="25"/>
  <c r="C12" i="22"/>
  <c r="C11" i="22"/>
  <c r="C10" i="22"/>
  <c r="C9" i="22"/>
  <c r="C8" i="22"/>
  <c r="B13" i="22"/>
  <c r="B12" i="22"/>
  <c r="B11" i="22"/>
  <c r="B10" i="22"/>
  <c r="B9" i="22"/>
  <c r="B8" i="22"/>
  <c r="I16" i="25" l="1"/>
  <c r="I20" i="25"/>
  <c r="I24" i="25"/>
  <c r="I28" i="25"/>
  <c r="H10" i="25"/>
  <c r="H14" i="25"/>
  <c r="H18" i="25"/>
  <c r="H22" i="25"/>
  <c r="H26" i="25"/>
  <c r="H30" i="25"/>
  <c r="H9" i="25"/>
  <c r="H13" i="25"/>
  <c r="H17" i="25"/>
  <c r="H21" i="25"/>
  <c r="H25" i="25"/>
  <c r="H29" i="25"/>
  <c r="H11" i="25"/>
  <c r="I9" i="25"/>
  <c r="H8" i="25"/>
  <c r="H12" i="25"/>
  <c r="I10" i="25"/>
  <c r="G29" i="22"/>
  <c r="I29" i="22" s="1"/>
  <c r="G30" i="22"/>
  <c r="G28" i="22"/>
  <c r="G27" i="22"/>
  <c r="G26" i="22"/>
  <c r="H26" i="22" s="1"/>
  <c r="G25" i="22"/>
  <c r="G24" i="22"/>
  <c r="G23" i="22"/>
  <c r="G22" i="22"/>
  <c r="H22" i="22" s="1"/>
  <c r="G21" i="22"/>
  <c r="G20" i="22"/>
  <c r="G19" i="22"/>
  <c r="G18" i="22"/>
  <c r="H18" i="22" s="1"/>
  <c r="G17" i="22"/>
  <c r="G16" i="22"/>
  <c r="G15" i="22"/>
  <c r="G14" i="22"/>
  <c r="H14" i="22" s="1"/>
  <c r="G13" i="22"/>
  <c r="G12" i="22"/>
  <c r="G11" i="22"/>
  <c r="H11" i="22" s="1"/>
  <c r="I11" i="22" s="1"/>
  <c r="G10" i="22"/>
  <c r="H10" i="22" s="1"/>
  <c r="I10" i="22" s="1"/>
  <c r="G9" i="22"/>
  <c r="G8" i="22"/>
  <c r="G7" i="22"/>
  <c r="H7" i="22" s="1"/>
  <c r="I7" i="22" s="1"/>
  <c r="I30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C13" i="22"/>
  <c r="I13" i="22" s="1"/>
  <c r="B30" i="22"/>
  <c r="H30" i="22" s="1"/>
  <c r="B29" i="22"/>
  <c r="B28" i="22"/>
  <c r="H28" i="22" s="1"/>
  <c r="B27" i="22"/>
  <c r="B26" i="22"/>
  <c r="B25" i="22"/>
  <c r="H25" i="22" s="1"/>
  <c r="B24" i="22"/>
  <c r="H24" i="22" s="1"/>
  <c r="B23" i="22"/>
  <c r="B22" i="22"/>
  <c r="B21" i="22"/>
  <c r="H21" i="22" s="1"/>
  <c r="B20" i="22"/>
  <c r="H20" i="22" s="1"/>
  <c r="B19" i="22"/>
  <c r="B18" i="22"/>
  <c r="B17" i="22"/>
  <c r="H17" i="22" s="1"/>
  <c r="B16" i="22"/>
  <c r="H16" i="22" s="1"/>
  <c r="B15" i="22"/>
  <c r="B14" i="22"/>
  <c r="H13" i="22"/>
  <c r="H12" i="22"/>
  <c r="I12" i="22" s="1"/>
  <c r="H9" i="22"/>
  <c r="I9" i="22" s="1"/>
  <c r="H8" i="22"/>
  <c r="I8" i="22" s="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D13" i="41"/>
  <c r="C13" i="41"/>
  <c r="B13" i="41"/>
  <c r="D12" i="41"/>
  <c r="C12" i="41"/>
  <c r="B12" i="41"/>
  <c r="D11" i="41"/>
  <c r="C11" i="41"/>
  <c r="B11" i="41"/>
  <c r="D10" i="41"/>
  <c r="C10" i="41"/>
  <c r="B10" i="41"/>
  <c r="D9" i="41"/>
  <c r="C9" i="41"/>
  <c r="B9" i="41"/>
  <c r="D8" i="41"/>
  <c r="C8" i="41"/>
  <c r="B8" i="41"/>
  <c r="H18" i="33"/>
  <c r="H17" i="33"/>
  <c r="J17" i="33" s="1"/>
  <c r="H16" i="33"/>
  <c r="I16" i="33" s="1"/>
  <c r="H15" i="33"/>
  <c r="K15" i="33" s="1"/>
  <c r="H14" i="33"/>
  <c r="H13" i="33"/>
  <c r="J13" i="33" s="1"/>
  <c r="H12" i="33"/>
  <c r="I12" i="33" s="1"/>
  <c r="H11" i="33"/>
  <c r="K11" i="33" s="1"/>
  <c r="H10" i="33"/>
  <c r="H9" i="33"/>
  <c r="J9" i="33" s="1"/>
  <c r="H8" i="33"/>
  <c r="I8" i="33" s="1"/>
  <c r="H7" i="33"/>
  <c r="K7" i="33" s="1"/>
  <c r="B30" i="33"/>
  <c r="B29" i="33"/>
  <c r="B28" i="33"/>
  <c r="B27" i="33"/>
  <c r="B26" i="33"/>
  <c r="B25" i="33"/>
  <c r="B24" i="33"/>
  <c r="B23" i="33"/>
  <c r="B22" i="33"/>
  <c r="B21" i="33"/>
  <c r="B20" i="33"/>
  <c r="B19" i="33"/>
  <c r="K18" i="33"/>
  <c r="J18" i="33"/>
  <c r="B18" i="33"/>
  <c r="I18" i="33" s="1"/>
  <c r="K17" i="33"/>
  <c r="B17" i="33"/>
  <c r="I17" i="33" s="1"/>
  <c r="K16" i="33"/>
  <c r="J16" i="33"/>
  <c r="B16" i="33"/>
  <c r="B15" i="33"/>
  <c r="I15" i="33" s="1"/>
  <c r="K14" i="33"/>
  <c r="J14" i="33"/>
  <c r="B14" i="33"/>
  <c r="I14" i="33" s="1"/>
  <c r="D13" i="33"/>
  <c r="K13" i="33" s="1"/>
  <c r="C13" i="33"/>
  <c r="B13" i="33"/>
  <c r="I13" i="33" s="1"/>
  <c r="D12" i="33"/>
  <c r="K12" i="33" s="1"/>
  <c r="C12" i="33"/>
  <c r="J12" i="33" s="1"/>
  <c r="B12" i="33"/>
  <c r="D11" i="33"/>
  <c r="C11" i="33"/>
  <c r="B11" i="33"/>
  <c r="I11" i="33" s="1"/>
  <c r="D10" i="33"/>
  <c r="K10" i="33" s="1"/>
  <c r="C10" i="33"/>
  <c r="J10" i="33" s="1"/>
  <c r="B10" i="33"/>
  <c r="I10" i="33" s="1"/>
  <c r="D9" i="33"/>
  <c r="K9" i="33" s="1"/>
  <c r="C9" i="33"/>
  <c r="B9" i="33"/>
  <c r="I9" i="33" s="1"/>
  <c r="D8" i="33"/>
  <c r="K8" i="33" s="1"/>
  <c r="C8" i="33"/>
  <c r="J8" i="33" s="1"/>
  <c r="B8" i="33"/>
  <c r="G8" i="40"/>
  <c r="G9" i="40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30" i="40"/>
  <c r="G7" i="40"/>
  <c r="H7" i="40" s="1"/>
  <c r="I28" i="40"/>
  <c r="I20" i="40"/>
  <c r="I16" i="40"/>
  <c r="I12" i="40"/>
  <c r="I7" i="40"/>
  <c r="B30" i="40"/>
  <c r="H30" i="40" s="1"/>
  <c r="I29" i="40"/>
  <c r="B29" i="40"/>
  <c r="H29" i="40" s="1"/>
  <c r="B28" i="40"/>
  <c r="H28" i="40" s="1"/>
  <c r="I27" i="40"/>
  <c r="B27" i="40"/>
  <c r="B26" i="40"/>
  <c r="H26" i="40" s="1"/>
  <c r="I25" i="40"/>
  <c r="B25" i="40"/>
  <c r="H25" i="40" s="1"/>
  <c r="I24" i="40"/>
  <c r="B24" i="40"/>
  <c r="H24" i="40" s="1"/>
  <c r="I23" i="40"/>
  <c r="B23" i="40"/>
  <c r="B22" i="40"/>
  <c r="H22" i="40" s="1"/>
  <c r="I21" i="40"/>
  <c r="B21" i="40"/>
  <c r="H21" i="40" s="1"/>
  <c r="B20" i="40"/>
  <c r="H20" i="40" s="1"/>
  <c r="I19" i="40"/>
  <c r="B19" i="40"/>
  <c r="H19" i="40" s="1"/>
  <c r="B18" i="40"/>
  <c r="H18" i="40" s="1"/>
  <c r="I17" i="40"/>
  <c r="B17" i="40"/>
  <c r="H17" i="40" s="1"/>
  <c r="B16" i="40"/>
  <c r="H16" i="40" s="1"/>
  <c r="I15" i="40"/>
  <c r="B15" i="40"/>
  <c r="H15" i="40" s="1"/>
  <c r="B14" i="40"/>
  <c r="H14" i="40" s="1"/>
  <c r="C13" i="40"/>
  <c r="I13" i="40" s="1"/>
  <c r="B13" i="40"/>
  <c r="H13" i="40" s="1"/>
  <c r="C12" i="40"/>
  <c r="B12" i="40"/>
  <c r="H12" i="40" s="1"/>
  <c r="C11" i="40"/>
  <c r="I11" i="40" s="1"/>
  <c r="B11" i="40"/>
  <c r="H11" i="40" s="1"/>
  <c r="C10" i="40"/>
  <c r="B10" i="40"/>
  <c r="H10" i="40" s="1"/>
  <c r="C9" i="40"/>
  <c r="I9" i="40" s="1"/>
  <c r="B9" i="40"/>
  <c r="H9" i="40" s="1"/>
  <c r="C8" i="40"/>
  <c r="I8" i="40" s="1"/>
  <c r="B8" i="40"/>
  <c r="H8" i="40" s="1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C13" i="37"/>
  <c r="B13" i="37"/>
  <c r="C12" i="37"/>
  <c r="B12" i="37"/>
  <c r="C11" i="37"/>
  <c r="B11" i="37"/>
  <c r="C10" i="37"/>
  <c r="B10" i="37"/>
  <c r="C9" i="37"/>
  <c r="B9" i="37"/>
  <c r="C8" i="37"/>
  <c r="B8" i="37"/>
  <c r="B30" i="50"/>
  <c r="B29" i="50"/>
  <c r="B28" i="50"/>
  <c r="B27" i="50"/>
  <c r="B26" i="50"/>
  <c r="B25" i="50"/>
  <c r="B24" i="50"/>
  <c r="B23" i="50"/>
  <c r="B22" i="50"/>
  <c r="B21" i="50"/>
  <c r="B20" i="50"/>
  <c r="B19" i="50"/>
  <c r="B18" i="50"/>
  <c r="B17" i="50"/>
  <c r="B16" i="50"/>
  <c r="B15" i="50"/>
  <c r="B14" i="50"/>
  <c r="D13" i="50"/>
  <c r="C13" i="50"/>
  <c r="B13" i="50"/>
  <c r="D12" i="50"/>
  <c r="C12" i="50"/>
  <c r="B12" i="50"/>
  <c r="D11" i="50"/>
  <c r="C11" i="50"/>
  <c r="B11" i="50"/>
  <c r="D10" i="50"/>
  <c r="C10" i="50"/>
  <c r="B10" i="50"/>
  <c r="D9" i="50"/>
  <c r="C9" i="50"/>
  <c r="B9" i="50"/>
  <c r="D8" i="50"/>
  <c r="C8" i="50"/>
  <c r="B8" i="50"/>
  <c r="H30" i="49"/>
  <c r="I30" i="49" s="1"/>
  <c r="H29" i="49"/>
  <c r="H28" i="49"/>
  <c r="H27" i="49"/>
  <c r="H26" i="49"/>
  <c r="I26" i="49" s="1"/>
  <c r="H25" i="49"/>
  <c r="H24" i="49"/>
  <c r="H23" i="49"/>
  <c r="H22" i="49"/>
  <c r="I22" i="49" s="1"/>
  <c r="H21" i="49"/>
  <c r="H20" i="49"/>
  <c r="H19" i="49"/>
  <c r="H18" i="49"/>
  <c r="I18" i="49" s="1"/>
  <c r="H17" i="49"/>
  <c r="K17" i="49" s="1"/>
  <c r="H16" i="49"/>
  <c r="H15" i="49"/>
  <c r="H14" i="49"/>
  <c r="I14" i="49" s="1"/>
  <c r="H13" i="49"/>
  <c r="K13" i="49" s="1"/>
  <c r="H12" i="49"/>
  <c r="H11" i="49"/>
  <c r="H10" i="49"/>
  <c r="I10" i="49" s="1"/>
  <c r="H9" i="49"/>
  <c r="K9" i="49" s="1"/>
  <c r="H8" i="49"/>
  <c r="H7" i="49"/>
  <c r="K7" i="49" s="1"/>
  <c r="K30" i="49"/>
  <c r="J30" i="49"/>
  <c r="B30" i="49"/>
  <c r="K29" i="49"/>
  <c r="J29" i="49"/>
  <c r="B29" i="49"/>
  <c r="I29" i="49" s="1"/>
  <c r="K28" i="49"/>
  <c r="J28" i="49"/>
  <c r="B28" i="49"/>
  <c r="I28" i="49" s="1"/>
  <c r="K27" i="49"/>
  <c r="J27" i="49"/>
  <c r="B27" i="49"/>
  <c r="I27" i="49" s="1"/>
  <c r="K26" i="49"/>
  <c r="J26" i="49"/>
  <c r="B26" i="49"/>
  <c r="K25" i="49"/>
  <c r="J25" i="49"/>
  <c r="B25" i="49"/>
  <c r="I25" i="49" s="1"/>
  <c r="K24" i="49"/>
  <c r="J24" i="49"/>
  <c r="B24" i="49"/>
  <c r="I24" i="49" s="1"/>
  <c r="K23" i="49"/>
  <c r="J23" i="49"/>
  <c r="B23" i="49"/>
  <c r="I23" i="49" s="1"/>
  <c r="K22" i="49"/>
  <c r="J22" i="49"/>
  <c r="B22" i="49"/>
  <c r="K21" i="49"/>
  <c r="J21" i="49"/>
  <c r="B21" i="49"/>
  <c r="I21" i="49" s="1"/>
  <c r="K20" i="49"/>
  <c r="J20" i="49"/>
  <c r="B20" i="49"/>
  <c r="I20" i="49" s="1"/>
  <c r="K19" i="49"/>
  <c r="J19" i="49"/>
  <c r="B19" i="49"/>
  <c r="I19" i="49" s="1"/>
  <c r="J18" i="49"/>
  <c r="B18" i="49"/>
  <c r="J17" i="49"/>
  <c r="B17" i="49"/>
  <c r="I17" i="49" s="1"/>
  <c r="K16" i="49"/>
  <c r="J16" i="49"/>
  <c r="B16" i="49"/>
  <c r="I16" i="49" s="1"/>
  <c r="K15" i="49"/>
  <c r="J15" i="49"/>
  <c r="B15" i="49"/>
  <c r="I15" i="49" s="1"/>
  <c r="K14" i="49"/>
  <c r="J14" i="49"/>
  <c r="B14" i="49"/>
  <c r="D13" i="49"/>
  <c r="C13" i="49"/>
  <c r="J13" i="49" s="1"/>
  <c r="B13" i="49"/>
  <c r="I13" i="49" s="1"/>
  <c r="D12" i="49"/>
  <c r="K12" i="49" s="1"/>
  <c r="C12" i="49"/>
  <c r="J12" i="49" s="1"/>
  <c r="B12" i="49"/>
  <c r="I12" i="49" s="1"/>
  <c r="D11" i="49"/>
  <c r="K11" i="49" s="1"/>
  <c r="C11" i="49"/>
  <c r="J11" i="49" s="1"/>
  <c r="B11" i="49"/>
  <c r="I11" i="49" s="1"/>
  <c r="D10" i="49"/>
  <c r="K10" i="49" s="1"/>
  <c r="C10" i="49"/>
  <c r="J10" i="49" s="1"/>
  <c r="B10" i="49"/>
  <c r="D9" i="49"/>
  <c r="C9" i="49"/>
  <c r="J9" i="49" s="1"/>
  <c r="B9" i="49"/>
  <c r="I9" i="49" s="1"/>
  <c r="D8" i="49"/>
  <c r="K8" i="49" s="1"/>
  <c r="C8" i="49"/>
  <c r="J8" i="49" s="1"/>
  <c r="B8" i="49"/>
  <c r="I8" i="49" s="1"/>
  <c r="K23" i="24"/>
  <c r="K19" i="24"/>
  <c r="K15" i="24"/>
  <c r="J27" i="24"/>
  <c r="J23" i="24"/>
  <c r="J19" i="24"/>
  <c r="J15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K28" i="24" s="1"/>
  <c r="H29" i="24"/>
  <c r="H30" i="24"/>
  <c r="H12" i="24"/>
  <c r="H11" i="24"/>
  <c r="K11" i="24" s="1"/>
  <c r="H10" i="24"/>
  <c r="H9" i="24"/>
  <c r="H8" i="24"/>
  <c r="H7" i="24"/>
  <c r="K7" i="24" s="1"/>
  <c r="K30" i="24"/>
  <c r="J30" i="24"/>
  <c r="B30" i="24"/>
  <c r="I30" i="24" s="1"/>
  <c r="K29" i="24"/>
  <c r="J29" i="24"/>
  <c r="B29" i="24"/>
  <c r="I29" i="24" s="1"/>
  <c r="J28" i="24"/>
  <c r="B28" i="24"/>
  <c r="I28" i="24" s="1"/>
  <c r="K27" i="24"/>
  <c r="B27" i="24"/>
  <c r="I27" i="24" s="1"/>
  <c r="K26" i="24"/>
  <c r="J26" i="24"/>
  <c r="B26" i="24"/>
  <c r="I26" i="24" s="1"/>
  <c r="K25" i="24"/>
  <c r="J25" i="24"/>
  <c r="B25" i="24"/>
  <c r="I25" i="24" s="1"/>
  <c r="K24" i="24"/>
  <c r="J24" i="24"/>
  <c r="B24" i="24"/>
  <c r="I24" i="24" s="1"/>
  <c r="B23" i="24"/>
  <c r="I23" i="24" s="1"/>
  <c r="K22" i="24"/>
  <c r="J22" i="24"/>
  <c r="B22" i="24"/>
  <c r="I22" i="24" s="1"/>
  <c r="K21" i="24"/>
  <c r="J21" i="24"/>
  <c r="B21" i="24"/>
  <c r="I21" i="24" s="1"/>
  <c r="K20" i="24"/>
  <c r="J20" i="24"/>
  <c r="B20" i="24"/>
  <c r="I20" i="24" s="1"/>
  <c r="B19" i="24"/>
  <c r="I19" i="24" s="1"/>
  <c r="K18" i="24"/>
  <c r="J18" i="24"/>
  <c r="B18" i="24"/>
  <c r="I18" i="24" s="1"/>
  <c r="K17" i="24"/>
  <c r="J17" i="24"/>
  <c r="B17" i="24"/>
  <c r="I17" i="24" s="1"/>
  <c r="K16" i="24"/>
  <c r="J16" i="24"/>
  <c r="B16" i="24"/>
  <c r="I16" i="24" s="1"/>
  <c r="B15" i="24"/>
  <c r="I15" i="24" s="1"/>
  <c r="K14" i="24"/>
  <c r="J14" i="24"/>
  <c r="B14" i="24"/>
  <c r="I14" i="24" s="1"/>
  <c r="D13" i="24"/>
  <c r="K13" i="24" s="1"/>
  <c r="C13" i="24"/>
  <c r="J13" i="24" s="1"/>
  <c r="B13" i="24"/>
  <c r="I13" i="24" s="1"/>
  <c r="D12" i="24"/>
  <c r="K12" i="24" s="1"/>
  <c r="C12" i="24"/>
  <c r="J12" i="24" s="1"/>
  <c r="B12" i="24"/>
  <c r="I12" i="24" s="1"/>
  <c r="D11" i="24"/>
  <c r="C11" i="24"/>
  <c r="B11" i="24"/>
  <c r="I11" i="24" s="1"/>
  <c r="D10" i="24"/>
  <c r="K10" i="24" s="1"/>
  <c r="C10" i="24"/>
  <c r="J10" i="24" s="1"/>
  <c r="B10" i="24"/>
  <c r="I10" i="24" s="1"/>
  <c r="D9" i="24"/>
  <c r="K9" i="24" s="1"/>
  <c r="C9" i="24"/>
  <c r="J9" i="24" s="1"/>
  <c r="B9" i="24"/>
  <c r="I9" i="24" s="1"/>
  <c r="D8" i="24"/>
  <c r="K8" i="24" s="1"/>
  <c r="C8" i="24"/>
  <c r="J8" i="24" s="1"/>
  <c r="B8" i="24"/>
  <c r="I8" i="24" s="1"/>
  <c r="K27" i="17"/>
  <c r="K23" i="17"/>
  <c r="K19" i="17"/>
  <c r="K15" i="17"/>
  <c r="K11" i="17"/>
  <c r="K7" i="17"/>
  <c r="J27" i="17"/>
  <c r="J23" i="17"/>
  <c r="J19" i="17"/>
  <c r="J15" i="17"/>
  <c r="J11" i="17"/>
  <c r="J7" i="17"/>
  <c r="I27" i="17"/>
  <c r="I23" i="17"/>
  <c r="I19" i="17"/>
  <c r="I15" i="17"/>
  <c r="I1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K30" i="17"/>
  <c r="K29" i="17"/>
  <c r="K28" i="17"/>
  <c r="K26" i="17"/>
  <c r="K25" i="17"/>
  <c r="K24" i="17"/>
  <c r="K22" i="17"/>
  <c r="K21" i="17"/>
  <c r="K20" i="17"/>
  <c r="K18" i="17"/>
  <c r="K17" i="17"/>
  <c r="K16" i="17"/>
  <c r="K14" i="17"/>
  <c r="D13" i="17"/>
  <c r="K13" i="17" s="1"/>
  <c r="D12" i="17"/>
  <c r="K12" i="17" s="1"/>
  <c r="D11" i="17"/>
  <c r="D10" i="17"/>
  <c r="K10" i="17" s="1"/>
  <c r="D9" i="17"/>
  <c r="K9" i="17" s="1"/>
  <c r="D8" i="17"/>
  <c r="K8" i="17" s="1"/>
  <c r="J30" i="17"/>
  <c r="J29" i="17"/>
  <c r="J28" i="17"/>
  <c r="J26" i="17"/>
  <c r="J25" i="17"/>
  <c r="J24" i="17"/>
  <c r="J22" i="17"/>
  <c r="J21" i="17"/>
  <c r="J20" i="17"/>
  <c r="J18" i="17"/>
  <c r="J17" i="17"/>
  <c r="J16" i="17"/>
  <c r="J14" i="17"/>
  <c r="C13" i="17"/>
  <c r="J13" i="17" s="1"/>
  <c r="C12" i="17"/>
  <c r="J12" i="17" s="1"/>
  <c r="C11" i="17"/>
  <c r="C10" i="17"/>
  <c r="J10" i="17" s="1"/>
  <c r="C9" i="17"/>
  <c r="J9" i="17" s="1"/>
  <c r="C8" i="17"/>
  <c r="J8" i="17" s="1"/>
  <c r="I7" i="17"/>
  <c r="B30" i="17"/>
  <c r="I30" i="17" s="1"/>
  <c r="B29" i="17"/>
  <c r="I29" i="17" s="1"/>
  <c r="B28" i="17"/>
  <c r="I28" i="17" s="1"/>
  <c r="B27" i="17"/>
  <c r="B26" i="17"/>
  <c r="I26" i="17" s="1"/>
  <c r="B25" i="17"/>
  <c r="I25" i="17" s="1"/>
  <c r="B24" i="17"/>
  <c r="I24" i="17" s="1"/>
  <c r="B23" i="17"/>
  <c r="B22" i="17"/>
  <c r="I22" i="17" s="1"/>
  <c r="B21" i="17"/>
  <c r="I21" i="17" s="1"/>
  <c r="B20" i="17"/>
  <c r="I20" i="17" s="1"/>
  <c r="B19" i="17"/>
  <c r="B18" i="17"/>
  <c r="I18" i="17" s="1"/>
  <c r="B17" i="17"/>
  <c r="I17" i="17" s="1"/>
  <c r="B16" i="17"/>
  <c r="I16" i="17" s="1"/>
  <c r="B15" i="17"/>
  <c r="B14" i="17"/>
  <c r="I14" i="17" s="1"/>
  <c r="B13" i="17"/>
  <c r="I13" i="17" s="1"/>
  <c r="B12" i="17"/>
  <c r="I12" i="17" s="1"/>
  <c r="B11" i="17"/>
  <c r="B10" i="17"/>
  <c r="I10" i="17" s="1"/>
  <c r="B9" i="17"/>
  <c r="I9" i="17" s="1"/>
  <c r="B8" i="17"/>
  <c r="I8" i="17" s="1"/>
  <c r="G20" i="45"/>
  <c r="G21" i="45"/>
  <c r="G22" i="45"/>
  <c r="G23" i="45"/>
  <c r="G24" i="45"/>
  <c r="G25" i="45"/>
  <c r="G26" i="45"/>
  <c r="G27" i="45"/>
  <c r="G28" i="45"/>
  <c r="G29" i="45"/>
  <c r="G3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I7" i="45" s="1"/>
  <c r="C30" i="45"/>
  <c r="C29" i="45"/>
  <c r="I29" i="45" s="1"/>
  <c r="C28" i="45"/>
  <c r="I28" i="45" s="1"/>
  <c r="C27" i="45"/>
  <c r="I27" i="45" s="1"/>
  <c r="C26" i="45"/>
  <c r="C25" i="45"/>
  <c r="I25" i="45" s="1"/>
  <c r="C24" i="45"/>
  <c r="I24" i="45" s="1"/>
  <c r="C23" i="45"/>
  <c r="I23" i="45" s="1"/>
  <c r="C22" i="45"/>
  <c r="C21" i="45"/>
  <c r="I21" i="45" s="1"/>
  <c r="C20" i="45"/>
  <c r="I20" i="45" s="1"/>
  <c r="C19" i="45"/>
  <c r="I19" i="45" s="1"/>
  <c r="C18" i="45"/>
  <c r="I18" i="45" s="1"/>
  <c r="C17" i="45"/>
  <c r="I17" i="45" s="1"/>
  <c r="C16" i="45"/>
  <c r="I16" i="45" s="1"/>
  <c r="C15" i="45"/>
  <c r="I15" i="45" s="1"/>
  <c r="C14" i="45"/>
  <c r="I14" i="45" s="1"/>
  <c r="C12" i="45"/>
  <c r="C11" i="45"/>
  <c r="I11" i="45" s="1"/>
  <c r="C10" i="45"/>
  <c r="C9" i="45"/>
  <c r="I9" i="45" s="1"/>
  <c r="C8" i="45"/>
  <c r="B30" i="45"/>
  <c r="H30" i="45" s="1"/>
  <c r="B29" i="45"/>
  <c r="H29" i="45" s="1"/>
  <c r="B28" i="45"/>
  <c r="H28" i="45" s="1"/>
  <c r="B27" i="45"/>
  <c r="H27" i="45" s="1"/>
  <c r="B26" i="45"/>
  <c r="H26" i="45" s="1"/>
  <c r="B25" i="45"/>
  <c r="H25" i="45" s="1"/>
  <c r="B24" i="45"/>
  <c r="H24" i="45" s="1"/>
  <c r="B23" i="45"/>
  <c r="H23" i="45" s="1"/>
  <c r="B22" i="45"/>
  <c r="H22" i="45" s="1"/>
  <c r="B21" i="45"/>
  <c r="H21" i="45" s="1"/>
  <c r="B20" i="45"/>
  <c r="H20" i="45" s="1"/>
  <c r="B19" i="45"/>
  <c r="H19" i="45" s="1"/>
  <c r="B18" i="45"/>
  <c r="B17" i="45"/>
  <c r="H17" i="45" s="1"/>
  <c r="B16" i="45"/>
  <c r="B15" i="45"/>
  <c r="H15" i="45" s="1"/>
  <c r="B14" i="45"/>
  <c r="B13" i="45"/>
  <c r="H13" i="45" s="1"/>
  <c r="B12" i="45"/>
  <c r="B11" i="45"/>
  <c r="H11" i="45" s="1"/>
  <c r="B10" i="45"/>
  <c r="B9" i="45"/>
  <c r="H9" i="45" s="1"/>
  <c r="B8" i="45"/>
  <c r="C13" i="45"/>
  <c r="I13" i="45" s="1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H29" i="22" l="1"/>
  <c r="H15" i="22"/>
  <c r="H19" i="22"/>
  <c r="H23" i="22"/>
  <c r="H27" i="22"/>
  <c r="I8" i="45"/>
  <c r="I12" i="45"/>
  <c r="H8" i="45"/>
  <c r="H12" i="45"/>
  <c r="H16" i="45"/>
  <c r="I22" i="45"/>
  <c r="I26" i="45"/>
  <c r="I30" i="45"/>
  <c r="I10" i="45"/>
  <c r="H14" i="45"/>
  <c r="H18" i="45"/>
  <c r="I10" i="46"/>
  <c r="H18" i="46"/>
  <c r="I15" i="46"/>
  <c r="I19" i="46"/>
  <c r="I13" i="46"/>
  <c r="I17" i="46"/>
  <c r="I22" i="46"/>
  <c r="H28" i="46"/>
  <c r="I7" i="33"/>
  <c r="J7" i="33"/>
  <c r="J15" i="33"/>
  <c r="J11" i="33"/>
  <c r="I10" i="40"/>
  <c r="I14" i="40"/>
  <c r="I18" i="40"/>
  <c r="I22" i="40"/>
  <c r="I26" i="40"/>
  <c r="I30" i="40"/>
  <c r="H23" i="40"/>
  <c r="H27" i="40"/>
  <c r="I7" i="49"/>
  <c r="J7" i="49"/>
  <c r="I7" i="24"/>
  <c r="J7" i="24"/>
  <c r="J11" i="24"/>
  <c r="H10" i="45"/>
  <c r="H7" i="45"/>
  <c r="I14" i="46"/>
  <c r="H15" i="46"/>
  <c r="H19" i="46"/>
  <c r="H8" i="46"/>
  <c r="H12" i="46"/>
  <c r="H24" i="46"/>
  <c r="G7" i="46"/>
  <c r="C8" i="46"/>
  <c r="I8" i="46" s="1"/>
  <c r="C9" i="46"/>
  <c r="I9" i="46" s="1"/>
  <c r="C10" i="46"/>
  <c r="C11" i="46"/>
  <c r="I11" i="46" s="1"/>
  <c r="C12" i="46"/>
  <c r="I12" i="46" s="1"/>
  <c r="C13" i="46"/>
  <c r="I16" i="46"/>
  <c r="I18" i="46"/>
  <c r="I20" i="46"/>
  <c r="I21" i="46"/>
  <c r="I30" i="46"/>
  <c r="I29" i="46"/>
  <c r="I28" i="46"/>
  <c r="I27" i="46"/>
  <c r="I26" i="46"/>
  <c r="I25" i="46"/>
  <c r="I24" i="46"/>
  <c r="I23" i="46"/>
  <c r="B30" i="46"/>
  <c r="H30" i="46" s="1"/>
  <c r="B29" i="46"/>
  <c r="H29" i="46" s="1"/>
  <c r="B28" i="46"/>
  <c r="B27" i="46"/>
  <c r="H27" i="46" s="1"/>
  <c r="B26" i="46"/>
  <c r="H26" i="46" s="1"/>
  <c r="B25" i="46"/>
  <c r="H25" i="46" s="1"/>
  <c r="B24" i="46"/>
  <c r="B23" i="46"/>
  <c r="H23" i="46" s="1"/>
  <c r="B22" i="46"/>
  <c r="H22" i="46" s="1"/>
  <c r="B21" i="46"/>
  <c r="H21" i="46" s="1"/>
  <c r="B20" i="46"/>
  <c r="H20" i="46" s="1"/>
  <c r="B19" i="46"/>
  <c r="B18" i="46"/>
  <c r="B17" i="46"/>
  <c r="H17" i="46" s="1"/>
  <c r="B16" i="46"/>
  <c r="H16" i="46" s="1"/>
  <c r="B15" i="46"/>
  <c r="B14" i="46"/>
  <c r="H14" i="46" s="1"/>
  <c r="B13" i="46"/>
  <c r="H13" i="46" s="1"/>
  <c r="B12" i="46"/>
  <c r="B11" i="46"/>
  <c r="H11" i="46" s="1"/>
  <c r="B10" i="46"/>
  <c r="H10" i="46" s="1"/>
  <c r="B9" i="46"/>
  <c r="H9" i="46" s="1"/>
  <c r="B8" i="46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I7" i="39" s="1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C13" i="39"/>
  <c r="I13" i="39" s="1"/>
  <c r="C12" i="39"/>
  <c r="I12" i="39" s="1"/>
  <c r="C11" i="39"/>
  <c r="I11" i="39" s="1"/>
  <c r="C10" i="39"/>
  <c r="I10" i="39" s="1"/>
  <c r="C9" i="39"/>
  <c r="I9" i="39" s="1"/>
  <c r="C8" i="39"/>
  <c r="I8" i="39" s="1"/>
  <c r="B30" i="39"/>
  <c r="B29" i="39"/>
  <c r="B28" i="39"/>
  <c r="H28" i="39" s="1"/>
  <c r="B27" i="39"/>
  <c r="H27" i="39" s="1"/>
  <c r="B26" i="39"/>
  <c r="B25" i="39"/>
  <c r="B24" i="39"/>
  <c r="H24" i="39" s="1"/>
  <c r="B23" i="39"/>
  <c r="H23" i="39" s="1"/>
  <c r="B22" i="39"/>
  <c r="B21" i="39"/>
  <c r="B20" i="39"/>
  <c r="H20" i="39" s="1"/>
  <c r="B19" i="39"/>
  <c r="H19" i="39" s="1"/>
  <c r="B18" i="39"/>
  <c r="B17" i="39"/>
  <c r="B16" i="39"/>
  <c r="H16" i="39" s="1"/>
  <c r="B15" i="39"/>
  <c r="H15" i="39" s="1"/>
  <c r="B14" i="39"/>
  <c r="B13" i="39"/>
  <c r="B12" i="39"/>
  <c r="H12" i="39" s="1"/>
  <c r="B11" i="39"/>
  <c r="H11" i="39" s="1"/>
  <c r="B10" i="39"/>
  <c r="B9" i="39"/>
  <c r="B8" i="39"/>
  <c r="H8" i="39" s="1"/>
  <c r="C12" i="36"/>
  <c r="I12" i="36" s="1"/>
  <c r="G12" i="36"/>
  <c r="C13" i="36"/>
  <c r="G13" i="36"/>
  <c r="G14" i="36"/>
  <c r="G15" i="36"/>
  <c r="I15" i="36" s="1"/>
  <c r="G16" i="36"/>
  <c r="I17" i="36"/>
  <c r="G17" i="36"/>
  <c r="G18" i="36"/>
  <c r="I18" i="36" s="1"/>
  <c r="I19" i="36"/>
  <c r="G19" i="36"/>
  <c r="G20" i="36"/>
  <c r="I21" i="36"/>
  <c r="G21" i="36"/>
  <c r="G22" i="36"/>
  <c r="I22" i="36" s="1"/>
  <c r="I23" i="36"/>
  <c r="G23" i="36"/>
  <c r="I24" i="36"/>
  <c r="G24" i="36"/>
  <c r="G25" i="36"/>
  <c r="G26" i="36"/>
  <c r="G27" i="36"/>
  <c r="I27" i="36"/>
  <c r="G30" i="36"/>
  <c r="G29" i="36"/>
  <c r="G28" i="36"/>
  <c r="G11" i="36"/>
  <c r="H11" i="36" s="1"/>
  <c r="G10" i="36"/>
  <c r="G9" i="36"/>
  <c r="G8" i="36"/>
  <c r="G7" i="36"/>
  <c r="H7" i="36" s="1"/>
  <c r="I30" i="36"/>
  <c r="I29" i="36"/>
  <c r="I28" i="36"/>
  <c r="C11" i="36"/>
  <c r="I11" i="36" s="1"/>
  <c r="C10" i="36"/>
  <c r="I10" i="36" s="1"/>
  <c r="C9" i="36"/>
  <c r="I9" i="36" s="1"/>
  <c r="C8" i="36"/>
  <c r="I8" i="36" s="1"/>
  <c r="B30" i="36"/>
  <c r="H30" i="36" s="1"/>
  <c r="B29" i="36"/>
  <c r="B28" i="36"/>
  <c r="H28" i="36" s="1"/>
  <c r="B27" i="36"/>
  <c r="H27" i="36" s="1"/>
  <c r="B26" i="36"/>
  <c r="H26" i="36" s="1"/>
  <c r="B25" i="36"/>
  <c r="H25" i="36" s="1"/>
  <c r="B24" i="36"/>
  <c r="B23" i="36"/>
  <c r="H23" i="36" s="1"/>
  <c r="B22" i="36"/>
  <c r="H22" i="36" s="1"/>
  <c r="B21" i="36"/>
  <c r="H21" i="36" s="1"/>
  <c r="B20" i="36"/>
  <c r="B19" i="36"/>
  <c r="B18" i="36"/>
  <c r="H18" i="36" s="1"/>
  <c r="B17" i="36"/>
  <c r="H17" i="36" s="1"/>
  <c r="B16" i="36"/>
  <c r="H16" i="36" s="1"/>
  <c r="B15" i="36"/>
  <c r="B14" i="36"/>
  <c r="H14" i="36" s="1"/>
  <c r="B13" i="36"/>
  <c r="B12" i="36"/>
  <c r="H12" i="36" s="1"/>
  <c r="B11" i="36"/>
  <c r="B10" i="36"/>
  <c r="H10" i="36" s="1"/>
  <c r="B9" i="36"/>
  <c r="B8" i="36"/>
  <c r="H8" i="36" s="1"/>
  <c r="C11" i="48"/>
  <c r="J11" i="48" s="1"/>
  <c r="D11" i="48"/>
  <c r="H11" i="48"/>
  <c r="C12" i="48"/>
  <c r="D12" i="48"/>
  <c r="K12" i="48" s="1"/>
  <c r="H12" i="48"/>
  <c r="C13" i="48"/>
  <c r="D13" i="48"/>
  <c r="K13" i="48" s="1"/>
  <c r="H13" i="48"/>
  <c r="J13" i="48" s="1"/>
  <c r="H14" i="48"/>
  <c r="K14" i="48" s="1"/>
  <c r="J14" i="48"/>
  <c r="H15" i="48"/>
  <c r="J15" i="48"/>
  <c r="H16" i="48"/>
  <c r="J16" i="48" s="1"/>
  <c r="H17" i="48"/>
  <c r="J18" i="48"/>
  <c r="K18" i="48"/>
  <c r="H18" i="48"/>
  <c r="J19" i="48"/>
  <c r="H19" i="48"/>
  <c r="K20" i="48"/>
  <c r="H20" i="48"/>
  <c r="K21" i="48"/>
  <c r="H21" i="48"/>
  <c r="J21" i="48" s="1"/>
  <c r="H22" i="48"/>
  <c r="K22" i="48" s="1"/>
  <c r="J22" i="48"/>
  <c r="H23" i="48"/>
  <c r="J23" i="48" s="1"/>
  <c r="H24" i="48"/>
  <c r="J25" i="48"/>
  <c r="K25" i="48"/>
  <c r="H25" i="48"/>
  <c r="K24" i="48"/>
  <c r="K23" i="48"/>
  <c r="K19" i="48"/>
  <c r="K17" i="48"/>
  <c r="K16" i="48"/>
  <c r="K15" i="48"/>
  <c r="K11" i="48"/>
  <c r="H30" i="48"/>
  <c r="H29" i="48"/>
  <c r="H28" i="48"/>
  <c r="H27" i="48"/>
  <c r="H26" i="48"/>
  <c r="H10" i="48"/>
  <c r="H9" i="48"/>
  <c r="H8" i="48"/>
  <c r="H7" i="48"/>
  <c r="I7" i="48" s="1"/>
  <c r="K30" i="48"/>
  <c r="K29" i="48"/>
  <c r="K28" i="48"/>
  <c r="K26" i="48"/>
  <c r="D10" i="48"/>
  <c r="K10" i="48" s="1"/>
  <c r="D9" i="48"/>
  <c r="K9" i="48" s="1"/>
  <c r="D8" i="48"/>
  <c r="J30" i="48"/>
  <c r="J29" i="48"/>
  <c r="J28" i="48"/>
  <c r="J26" i="48"/>
  <c r="C10" i="48"/>
  <c r="J10" i="48" s="1"/>
  <c r="C9" i="48"/>
  <c r="J9" i="48" s="1"/>
  <c r="C8" i="48"/>
  <c r="B30" i="48"/>
  <c r="I30" i="48" s="1"/>
  <c r="B29" i="48"/>
  <c r="I29" i="48" s="1"/>
  <c r="B28" i="48"/>
  <c r="I28" i="48" s="1"/>
  <c r="B27" i="48"/>
  <c r="B26" i="48"/>
  <c r="I26" i="48" s="1"/>
  <c r="B25" i="48"/>
  <c r="I25" i="48" s="1"/>
  <c r="B24" i="48"/>
  <c r="I24" i="48" s="1"/>
  <c r="B23" i="48"/>
  <c r="B22" i="48"/>
  <c r="I22" i="48" s="1"/>
  <c r="B21" i="48"/>
  <c r="B20" i="48"/>
  <c r="I20" i="48" s="1"/>
  <c r="B19" i="48"/>
  <c r="I19" i="48" s="1"/>
  <c r="B18" i="48"/>
  <c r="I18" i="48" s="1"/>
  <c r="B17" i="48"/>
  <c r="I17" i="48" s="1"/>
  <c r="B16" i="48"/>
  <c r="I16" i="48" s="1"/>
  <c r="B15" i="48"/>
  <c r="I15" i="48" s="1"/>
  <c r="B14" i="48"/>
  <c r="I14" i="48" s="1"/>
  <c r="B13" i="48"/>
  <c r="B12" i="48"/>
  <c r="I12" i="48" s="1"/>
  <c r="B11" i="48"/>
  <c r="I11" i="48" s="1"/>
  <c r="B10" i="48"/>
  <c r="I10" i="48" s="1"/>
  <c r="B9" i="48"/>
  <c r="I9" i="48" s="1"/>
  <c r="B8" i="48"/>
  <c r="I8" i="48" s="1"/>
  <c r="H30" i="47"/>
  <c r="H29" i="47"/>
  <c r="H28" i="47"/>
  <c r="J28" i="47" s="1"/>
  <c r="H27" i="47"/>
  <c r="H26" i="47"/>
  <c r="H25" i="47"/>
  <c r="H24" i="47"/>
  <c r="J24" i="47" s="1"/>
  <c r="H23" i="47"/>
  <c r="H22" i="47"/>
  <c r="H21" i="47"/>
  <c r="H20" i="47"/>
  <c r="J20" i="47" s="1"/>
  <c r="H19" i="47"/>
  <c r="H18" i="47"/>
  <c r="H17" i="47"/>
  <c r="H16" i="47"/>
  <c r="J16" i="47" s="1"/>
  <c r="H15" i="47"/>
  <c r="H14" i="47"/>
  <c r="H13" i="47"/>
  <c r="H12" i="47"/>
  <c r="J12" i="47" s="1"/>
  <c r="H11" i="47"/>
  <c r="H10" i="47"/>
  <c r="H9" i="47"/>
  <c r="H8" i="47"/>
  <c r="J8" i="47" s="1"/>
  <c r="H7" i="47"/>
  <c r="K7" i="47" s="1"/>
  <c r="K30" i="47"/>
  <c r="K29" i="47"/>
  <c r="K28" i="47"/>
  <c r="K27" i="47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D13" i="47"/>
  <c r="K13" i="47" s="1"/>
  <c r="D12" i="47"/>
  <c r="K12" i="47" s="1"/>
  <c r="D11" i="47"/>
  <c r="K11" i="47" s="1"/>
  <c r="D10" i="47"/>
  <c r="K10" i="47" s="1"/>
  <c r="D9" i="47"/>
  <c r="K9" i="47" s="1"/>
  <c r="D8" i="47"/>
  <c r="K8" i="47" s="1"/>
  <c r="C13" i="47"/>
  <c r="C12" i="47"/>
  <c r="C11" i="47"/>
  <c r="C10" i="47"/>
  <c r="C9" i="47"/>
  <c r="C8" i="47"/>
  <c r="B30" i="47"/>
  <c r="B29" i="47"/>
  <c r="B28" i="47"/>
  <c r="B27" i="47"/>
  <c r="B26" i="47"/>
  <c r="B25" i="47"/>
  <c r="B24" i="47"/>
  <c r="B23" i="47"/>
  <c r="B22" i="47"/>
  <c r="B21" i="47"/>
  <c r="B20" i="47"/>
  <c r="B19" i="47"/>
  <c r="B18" i="47"/>
  <c r="B17" i="47"/>
  <c r="B16" i="47"/>
  <c r="B15" i="47"/>
  <c r="B14" i="47"/>
  <c r="B13" i="47"/>
  <c r="B12" i="47"/>
  <c r="B11" i="47"/>
  <c r="B10" i="47"/>
  <c r="B9" i="47"/>
  <c r="B8" i="47"/>
  <c r="H30" i="32"/>
  <c r="H29" i="32"/>
  <c r="H28" i="32"/>
  <c r="H27" i="32"/>
  <c r="K27" i="32" s="1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K7" i="32" s="1"/>
  <c r="K30" i="32"/>
  <c r="K26" i="32"/>
  <c r="K23" i="32"/>
  <c r="K22" i="32"/>
  <c r="K21" i="32"/>
  <c r="K20" i="32"/>
  <c r="K19" i="32"/>
  <c r="K18" i="32"/>
  <c r="K17" i="32"/>
  <c r="K16" i="32"/>
  <c r="K15" i="32"/>
  <c r="K14" i="32"/>
  <c r="D13" i="32"/>
  <c r="K13" i="32" s="1"/>
  <c r="D12" i="32"/>
  <c r="K12" i="32" s="1"/>
  <c r="D11" i="32"/>
  <c r="K11" i="32" s="1"/>
  <c r="D10" i="32"/>
  <c r="K10" i="32" s="1"/>
  <c r="D9" i="32"/>
  <c r="K9" i="32" s="1"/>
  <c r="D8" i="32"/>
  <c r="K8" i="32" s="1"/>
  <c r="J30" i="32"/>
  <c r="J26" i="32"/>
  <c r="J22" i="32"/>
  <c r="J18" i="32"/>
  <c r="J14" i="32"/>
  <c r="C13" i="32"/>
  <c r="C12" i="32"/>
  <c r="C11" i="32"/>
  <c r="C10" i="32"/>
  <c r="J10" i="32" s="1"/>
  <c r="C9" i="32"/>
  <c r="C8" i="32"/>
  <c r="B30" i="32"/>
  <c r="I30" i="32" s="1"/>
  <c r="B29" i="32"/>
  <c r="B28" i="32"/>
  <c r="B27" i="32"/>
  <c r="B26" i="32"/>
  <c r="I26" i="32" s="1"/>
  <c r="B25" i="32"/>
  <c r="B24" i="32"/>
  <c r="B23" i="32"/>
  <c r="B22" i="32"/>
  <c r="I22" i="32" s="1"/>
  <c r="B21" i="32"/>
  <c r="B20" i="32"/>
  <c r="B19" i="32"/>
  <c r="B18" i="32"/>
  <c r="I18" i="32" s="1"/>
  <c r="B17" i="32"/>
  <c r="B16" i="32"/>
  <c r="B15" i="32"/>
  <c r="B14" i="32"/>
  <c r="I14" i="32" s="1"/>
  <c r="B13" i="32"/>
  <c r="B12" i="32"/>
  <c r="B11" i="32"/>
  <c r="B10" i="32"/>
  <c r="I10" i="32" s="1"/>
  <c r="B9" i="32"/>
  <c r="B8" i="32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3" i="38"/>
  <c r="H12" i="38"/>
  <c r="H11" i="38"/>
  <c r="H10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D13" i="38"/>
  <c r="K13" i="38" s="1"/>
  <c r="H14" i="38"/>
  <c r="H9" i="38"/>
  <c r="H8" i="38"/>
  <c r="H7" i="38"/>
  <c r="K7" i="38" s="1"/>
  <c r="C13" i="38"/>
  <c r="I7" i="46" l="1"/>
  <c r="H7" i="46"/>
  <c r="H9" i="39"/>
  <c r="H13" i="39"/>
  <c r="H17" i="39"/>
  <c r="H21" i="39"/>
  <c r="H25" i="39"/>
  <c r="H29" i="39"/>
  <c r="H10" i="39"/>
  <c r="H14" i="39"/>
  <c r="H18" i="39"/>
  <c r="H22" i="39"/>
  <c r="H26" i="39"/>
  <c r="H30" i="39"/>
  <c r="H15" i="36"/>
  <c r="H19" i="36"/>
  <c r="I20" i="36"/>
  <c r="I13" i="36"/>
  <c r="H20" i="36"/>
  <c r="H24" i="36"/>
  <c r="I25" i="36"/>
  <c r="I16" i="36"/>
  <c r="I14" i="36"/>
  <c r="H13" i="36"/>
  <c r="I26" i="36"/>
  <c r="I21" i="48"/>
  <c r="I13" i="48"/>
  <c r="J24" i="48"/>
  <c r="J17" i="48"/>
  <c r="I23" i="48"/>
  <c r="I27" i="48"/>
  <c r="J8" i="48"/>
  <c r="J27" i="48"/>
  <c r="K8" i="48"/>
  <c r="K27" i="48"/>
  <c r="J20" i="48"/>
  <c r="J12" i="48"/>
  <c r="J19" i="47"/>
  <c r="J27" i="47"/>
  <c r="J11" i="47"/>
  <c r="J15" i="47"/>
  <c r="J23" i="47"/>
  <c r="J10" i="47"/>
  <c r="I11" i="32"/>
  <c r="I19" i="32"/>
  <c r="I23" i="32"/>
  <c r="I27" i="32"/>
  <c r="J8" i="32"/>
  <c r="J12" i="32"/>
  <c r="J16" i="32"/>
  <c r="J20" i="32"/>
  <c r="J24" i="32"/>
  <c r="J28" i="32"/>
  <c r="J9" i="32"/>
  <c r="J13" i="32"/>
  <c r="J17" i="32"/>
  <c r="I21" i="32"/>
  <c r="K25" i="32"/>
  <c r="I29" i="32"/>
  <c r="I15" i="32"/>
  <c r="I8" i="32"/>
  <c r="I12" i="32"/>
  <c r="I16" i="32"/>
  <c r="I20" i="32"/>
  <c r="I24" i="32"/>
  <c r="I28" i="32"/>
  <c r="K24" i="32"/>
  <c r="K28" i="32"/>
  <c r="J11" i="32"/>
  <c r="J15" i="32"/>
  <c r="J19" i="32"/>
  <c r="J23" i="32"/>
  <c r="H7" i="39"/>
  <c r="H9" i="36"/>
  <c r="H29" i="36"/>
  <c r="I7" i="36"/>
  <c r="J7" i="48"/>
  <c r="K7" i="48"/>
  <c r="J9" i="47"/>
  <c r="J17" i="47"/>
  <c r="J21" i="47"/>
  <c r="J25" i="47"/>
  <c r="J29" i="47"/>
  <c r="J14" i="47"/>
  <c r="J18" i="47"/>
  <c r="J22" i="47"/>
  <c r="J26" i="47"/>
  <c r="J30" i="47"/>
  <c r="J13" i="47"/>
  <c r="I9" i="32"/>
  <c r="I13" i="32"/>
  <c r="I17" i="32"/>
  <c r="I25" i="32"/>
  <c r="J21" i="32"/>
  <c r="J25" i="32"/>
  <c r="J29" i="32"/>
  <c r="K29" i="32"/>
  <c r="I7" i="32"/>
  <c r="J7" i="32"/>
  <c r="J27" i="32"/>
  <c r="K14" i="38"/>
  <c r="J7" i="47"/>
  <c r="I7" i="38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I7" i="23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K7" i="1" s="1"/>
  <c r="J7" i="1" l="1"/>
  <c r="I7" i="1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D13" i="23"/>
  <c r="K13" i="23" s="1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C13" i="23"/>
  <c r="J13" i="23" s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D13" i="1"/>
  <c r="K13" i="1" s="1"/>
  <c r="C14" i="1"/>
  <c r="J14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C13" i="1"/>
  <c r="J13" i="1" s="1"/>
  <c r="C12" i="1"/>
  <c r="J12" i="1" s="1"/>
  <c r="E8" i="31" l="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H30" i="50" l="1"/>
  <c r="H29" i="50"/>
  <c r="H28" i="50"/>
  <c r="H27" i="50"/>
  <c r="H26" i="50"/>
  <c r="H25" i="50"/>
  <c r="H24" i="50"/>
  <c r="H23" i="50"/>
  <c r="H22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H9" i="50"/>
  <c r="H8" i="50"/>
  <c r="H7" i="50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7" i="37"/>
  <c r="H28" i="37" l="1"/>
  <c r="I28" i="37"/>
  <c r="H24" i="37"/>
  <c r="I24" i="37"/>
  <c r="H20" i="37"/>
  <c r="I20" i="37"/>
  <c r="H16" i="37"/>
  <c r="I16" i="37"/>
  <c r="H12" i="37"/>
  <c r="I12" i="37"/>
  <c r="I27" i="37"/>
  <c r="H27" i="37"/>
  <c r="I23" i="37"/>
  <c r="H23" i="37"/>
  <c r="I19" i="37"/>
  <c r="H19" i="37"/>
  <c r="I15" i="37"/>
  <c r="H15" i="37"/>
  <c r="I11" i="37"/>
  <c r="H11" i="37"/>
  <c r="H30" i="37"/>
  <c r="I30" i="37"/>
  <c r="H26" i="37"/>
  <c r="I26" i="37"/>
  <c r="H22" i="37"/>
  <c r="I22" i="37"/>
  <c r="H18" i="37"/>
  <c r="I18" i="37"/>
  <c r="H14" i="37"/>
  <c r="I14" i="37"/>
  <c r="H10" i="37"/>
  <c r="I10" i="37"/>
  <c r="I29" i="37"/>
  <c r="H29" i="37"/>
  <c r="I25" i="37"/>
  <c r="H25" i="37"/>
  <c r="I21" i="37"/>
  <c r="H21" i="37"/>
  <c r="I17" i="37"/>
  <c r="H17" i="37"/>
  <c r="I13" i="37"/>
  <c r="H13" i="37"/>
  <c r="I9" i="37"/>
  <c r="H9" i="37"/>
  <c r="H8" i="37"/>
  <c r="I8" i="37"/>
  <c r="I7" i="37"/>
  <c r="H7" i="37"/>
  <c r="I8" i="50"/>
  <c r="K8" i="50"/>
  <c r="J8" i="50"/>
  <c r="J24" i="50"/>
  <c r="I24" i="50"/>
  <c r="K24" i="50"/>
  <c r="K9" i="50"/>
  <c r="J9" i="50"/>
  <c r="I9" i="50"/>
  <c r="J13" i="50"/>
  <c r="K13" i="50"/>
  <c r="I13" i="50"/>
  <c r="I17" i="50"/>
  <c r="K17" i="50"/>
  <c r="J17" i="50"/>
  <c r="K21" i="50"/>
  <c r="I21" i="50"/>
  <c r="J21" i="50"/>
  <c r="J25" i="50"/>
  <c r="K25" i="50"/>
  <c r="I25" i="50"/>
  <c r="J29" i="50"/>
  <c r="I29" i="50"/>
  <c r="K29" i="50"/>
  <c r="K12" i="50"/>
  <c r="J12" i="50"/>
  <c r="I12" i="50"/>
  <c r="K20" i="50"/>
  <c r="I20" i="50"/>
  <c r="J20" i="50"/>
  <c r="J10" i="50"/>
  <c r="I10" i="50"/>
  <c r="K10" i="50"/>
  <c r="J14" i="50"/>
  <c r="I14" i="50"/>
  <c r="K14" i="50"/>
  <c r="J18" i="50"/>
  <c r="I18" i="50"/>
  <c r="K18" i="50"/>
  <c r="J22" i="50"/>
  <c r="I22" i="50"/>
  <c r="K22" i="50"/>
  <c r="J26" i="50"/>
  <c r="I26" i="50"/>
  <c r="K26" i="50"/>
  <c r="J30" i="50"/>
  <c r="I30" i="50"/>
  <c r="K30" i="50"/>
  <c r="J16" i="50"/>
  <c r="I16" i="50"/>
  <c r="K16" i="50"/>
  <c r="K28" i="50"/>
  <c r="J28" i="50"/>
  <c r="I28" i="50"/>
  <c r="K7" i="50"/>
  <c r="J7" i="50"/>
  <c r="I7" i="50"/>
  <c r="K11" i="50"/>
  <c r="I11" i="50"/>
  <c r="J11" i="50"/>
  <c r="J15" i="50"/>
  <c r="I15" i="50"/>
  <c r="K15" i="50"/>
  <c r="K19" i="50"/>
  <c r="I19" i="50"/>
  <c r="J19" i="50"/>
  <c r="I23" i="50"/>
  <c r="J23" i="50"/>
  <c r="K23" i="50"/>
  <c r="K27" i="50"/>
  <c r="J27" i="50"/>
  <c r="I27" i="50"/>
  <c r="K18" i="49"/>
  <c r="I7" i="47" l="1"/>
  <c r="I8" i="47"/>
  <c r="I9" i="47"/>
  <c r="I10" i="47"/>
  <c r="I11" i="47"/>
  <c r="I12" i="47"/>
  <c r="I13" i="47"/>
  <c r="I14" i="47"/>
  <c r="I15" i="47"/>
  <c r="I16" i="47"/>
  <c r="I17" i="47"/>
  <c r="I18" i="47"/>
  <c r="I19" i="47"/>
  <c r="I20" i="47"/>
  <c r="I21" i="47"/>
  <c r="I22" i="47"/>
  <c r="I23" i="47"/>
  <c r="I24" i="47"/>
  <c r="I25" i="47"/>
  <c r="I26" i="47"/>
  <c r="I27" i="47"/>
  <c r="I28" i="47"/>
  <c r="I29" i="47"/>
  <c r="I30" i="47"/>
  <c r="E7" i="31"/>
  <c r="D7" i="31"/>
  <c r="E7" i="21"/>
  <c r="D7" i="21"/>
  <c r="B14" i="38"/>
  <c r="I14" i="38" s="1"/>
  <c r="B15" i="38"/>
  <c r="I15" i="38" s="1"/>
  <c r="B16" i="38"/>
  <c r="I16" i="38" s="1"/>
  <c r="B17" i="38"/>
  <c r="I17" i="38" s="1"/>
  <c r="B18" i="38"/>
  <c r="I18" i="38" s="1"/>
  <c r="B19" i="38"/>
  <c r="I19" i="38" s="1"/>
  <c r="B20" i="38"/>
  <c r="I20" i="38" s="1"/>
  <c r="B21" i="38"/>
  <c r="I21" i="38" s="1"/>
  <c r="B22" i="38"/>
  <c r="I22" i="38" s="1"/>
  <c r="B23" i="38"/>
  <c r="I23" i="38" s="1"/>
  <c r="B24" i="38"/>
  <c r="I24" i="38" s="1"/>
  <c r="B25" i="38"/>
  <c r="I25" i="38" s="1"/>
  <c r="B26" i="38"/>
  <c r="I26" i="38" s="1"/>
  <c r="B27" i="38"/>
  <c r="I27" i="38" s="1"/>
  <c r="B28" i="38"/>
  <c r="I28" i="38" s="1"/>
  <c r="B29" i="38"/>
  <c r="I29" i="38" s="1"/>
  <c r="B30" i="38"/>
  <c r="I30" i="38" s="1"/>
  <c r="D9" i="38"/>
  <c r="K9" i="38" s="1"/>
  <c r="D10" i="38"/>
  <c r="K10" i="38" s="1"/>
  <c r="D11" i="38"/>
  <c r="K11" i="38" s="1"/>
  <c r="D12" i="38"/>
  <c r="K12" i="38" s="1"/>
  <c r="C9" i="38"/>
  <c r="C10" i="38"/>
  <c r="C11" i="38"/>
  <c r="C12" i="38"/>
  <c r="B9" i="38"/>
  <c r="I9" i="38" s="1"/>
  <c r="B10" i="38"/>
  <c r="I10" i="38" s="1"/>
  <c r="B11" i="38"/>
  <c r="I11" i="38" s="1"/>
  <c r="B12" i="38"/>
  <c r="I12" i="38" s="1"/>
  <c r="B8" i="38"/>
  <c r="I8" i="38" s="1"/>
  <c r="C8" i="1" l="1"/>
  <c r="J8" i="1" s="1"/>
  <c r="C9" i="1"/>
  <c r="J9" i="1" s="1"/>
  <c r="C10" i="1"/>
  <c r="J10" i="1" s="1"/>
  <c r="C11" i="1"/>
  <c r="J11" i="1" s="1"/>
  <c r="G30" i="44" l="1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G8" i="44"/>
  <c r="G7" i="44"/>
  <c r="H7" i="44" s="1"/>
  <c r="H30" i="41"/>
  <c r="H29" i="41"/>
  <c r="H28" i="41"/>
  <c r="H27" i="41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8" i="41"/>
  <c r="H7" i="41"/>
  <c r="B13" i="38"/>
  <c r="I13" i="38" s="1"/>
  <c r="D8" i="38"/>
  <c r="K8" i="38" s="1"/>
  <c r="C8" i="38"/>
  <c r="H15" i="44" l="1"/>
  <c r="I15" i="44"/>
  <c r="H27" i="44"/>
  <c r="I27" i="44"/>
  <c r="H8" i="44"/>
  <c r="I8" i="44"/>
  <c r="H12" i="44"/>
  <c r="I12" i="44"/>
  <c r="I16" i="44"/>
  <c r="H16" i="44"/>
  <c r="H20" i="44"/>
  <c r="I20" i="44"/>
  <c r="H24" i="44"/>
  <c r="I24" i="44"/>
  <c r="I28" i="44"/>
  <c r="H28" i="44"/>
  <c r="H11" i="44"/>
  <c r="I11" i="44"/>
  <c r="H19" i="44"/>
  <c r="I19" i="44"/>
  <c r="H9" i="44"/>
  <c r="I9" i="44"/>
  <c r="H13" i="44"/>
  <c r="I13" i="44"/>
  <c r="H17" i="44"/>
  <c r="I17" i="44"/>
  <c r="H21" i="44"/>
  <c r="I21" i="44"/>
  <c r="H25" i="44"/>
  <c r="I25" i="44"/>
  <c r="H29" i="44"/>
  <c r="I29" i="44"/>
  <c r="H23" i="44"/>
  <c r="I23" i="44"/>
  <c r="I10" i="44"/>
  <c r="H10" i="44"/>
  <c r="I14" i="44"/>
  <c r="H14" i="44"/>
  <c r="I18" i="44"/>
  <c r="H18" i="44"/>
  <c r="I22" i="44"/>
  <c r="H22" i="44"/>
  <c r="I26" i="44"/>
  <c r="H26" i="44"/>
  <c r="I30" i="44"/>
  <c r="H30" i="44"/>
  <c r="K8" i="41"/>
  <c r="J8" i="41"/>
  <c r="I8" i="41"/>
  <c r="J16" i="41"/>
  <c r="K16" i="41"/>
  <c r="I16" i="41"/>
  <c r="K24" i="41"/>
  <c r="I24" i="41"/>
  <c r="J24" i="41"/>
  <c r="K13" i="41"/>
  <c r="I13" i="41"/>
  <c r="J13" i="41"/>
  <c r="J21" i="41"/>
  <c r="I21" i="41"/>
  <c r="K21" i="41"/>
  <c r="K29" i="41"/>
  <c r="J29" i="41"/>
  <c r="I29" i="41"/>
  <c r="J10" i="41"/>
  <c r="I10" i="41"/>
  <c r="K10" i="41"/>
  <c r="I14" i="41"/>
  <c r="J14" i="41"/>
  <c r="K14" i="41"/>
  <c r="I18" i="41"/>
  <c r="J18" i="41"/>
  <c r="K18" i="41"/>
  <c r="J22" i="41"/>
  <c r="I22" i="41"/>
  <c r="K22" i="41"/>
  <c r="I26" i="41"/>
  <c r="J26" i="41"/>
  <c r="K26" i="41"/>
  <c r="J30" i="41"/>
  <c r="I30" i="41"/>
  <c r="K30" i="41"/>
  <c r="I12" i="41"/>
  <c r="J12" i="41"/>
  <c r="K12" i="41"/>
  <c r="J20" i="41"/>
  <c r="I20" i="41"/>
  <c r="K20" i="41"/>
  <c r="I28" i="41"/>
  <c r="K28" i="41"/>
  <c r="J28" i="41"/>
  <c r="K9" i="41"/>
  <c r="I9" i="41"/>
  <c r="J9" i="41"/>
  <c r="I17" i="41"/>
  <c r="J17" i="41"/>
  <c r="K17" i="41"/>
  <c r="K25" i="41"/>
  <c r="I25" i="41"/>
  <c r="J25" i="41"/>
  <c r="K7" i="41"/>
  <c r="J7" i="41"/>
  <c r="I7" i="41"/>
  <c r="K11" i="41"/>
  <c r="J11" i="41"/>
  <c r="I11" i="41"/>
  <c r="K15" i="41"/>
  <c r="J15" i="41"/>
  <c r="I15" i="41"/>
  <c r="K19" i="41"/>
  <c r="J19" i="41"/>
  <c r="I19" i="41"/>
  <c r="K23" i="41"/>
  <c r="J23" i="41"/>
  <c r="I23" i="41"/>
  <c r="K27" i="41"/>
  <c r="J27" i="41"/>
  <c r="I27" i="41"/>
  <c r="I7" i="44"/>
  <c r="J22" i="38"/>
  <c r="J24" i="38"/>
  <c r="J26" i="38"/>
  <c r="J27" i="38"/>
  <c r="J28" i="38"/>
  <c r="J29" i="38"/>
  <c r="J30" i="38"/>
  <c r="J8" i="38"/>
  <c r="J10" i="38"/>
  <c r="J13" i="38"/>
  <c r="J15" i="38"/>
  <c r="J17" i="38"/>
  <c r="J20" i="38"/>
  <c r="J23" i="38"/>
  <c r="J25" i="38"/>
  <c r="J9" i="38"/>
  <c r="J11" i="38"/>
  <c r="J12" i="38"/>
  <c r="J14" i="38"/>
  <c r="J16" i="38"/>
  <c r="J18" i="38"/>
  <c r="J19" i="38"/>
  <c r="J21" i="38"/>
  <c r="J7" i="38"/>
  <c r="B16" i="1" l="1"/>
  <c r="I16" i="1" s="1"/>
  <c r="B15" i="1"/>
  <c r="I15" i="1" s="1"/>
  <c r="B14" i="1"/>
  <c r="I14" i="1" s="1"/>
  <c r="B13" i="1"/>
  <c r="I13" i="1" s="1"/>
  <c r="B12" i="1"/>
  <c r="I12" i="1" s="1"/>
  <c r="B11" i="1"/>
  <c r="I11" i="1" s="1"/>
  <c r="B10" i="1"/>
  <c r="I10" i="1" s="1"/>
  <c r="B9" i="1"/>
  <c r="I9" i="1" s="1"/>
  <c r="G8" i="7" l="1"/>
  <c r="G7" i="7"/>
  <c r="I7" i="7" s="1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7" i="27"/>
  <c r="H7" i="27" s="1"/>
  <c r="G7" i="5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7" i="26"/>
  <c r="H8" i="7" l="1"/>
  <c r="I8" i="7"/>
  <c r="I29" i="27"/>
  <c r="H29" i="27"/>
  <c r="I21" i="27"/>
  <c r="H21" i="27"/>
  <c r="H13" i="27"/>
  <c r="I13" i="27"/>
  <c r="H28" i="27"/>
  <c r="I28" i="27"/>
  <c r="I20" i="27"/>
  <c r="H20" i="27"/>
  <c r="I8" i="27"/>
  <c r="H8" i="27"/>
  <c r="H27" i="27"/>
  <c r="I27" i="27"/>
  <c r="H23" i="27"/>
  <c r="I23" i="27"/>
  <c r="H19" i="27"/>
  <c r="I19" i="27"/>
  <c r="H15" i="27"/>
  <c r="I15" i="27"/>
  <c r="H11" i="27"/>
  <c r="I11" i="27"/>
  <c r="H25" i="27"/>
  <c r="I25" i="27"/>
  <c r="H17" i="27"/>
  <c r="I17" i="27"/>
  <c r="H9" i="27"/>
  <c r="I9" i="27"/>
  <c r="H24" i="27"/>
  <c r="I24" i="27"/>
  <c r="H16" i="27"/>
  <c r="I16" i="27"/>
  <c r="H12" i="27"/>
  <c r="I12" i="27"/>
  <c r="I30" i="27"/>
  <c r="H30" i="27"/>
  <c r="I26" i="27"/>
  <c r="H26" i="27"/>
  <c r="I22" i="27"/>
  <c r="H22" i="27"/>
  <c r="I18" i="27"/>
  <c r="H18" i="27"/>
  <c r="I14" i="27"/>
  <c r="H14" i="27"/>
  <c r="I10" i="27"/>
  <c r="H10" i="27"/>
  <c r="I24" i="26"/>
  <c r="H24" i="26"/>
  <c r="I20" i="26"/>
  <c r="H20" i="26"/>
  <c r="I12" i="26"/>
  <c r="H12" i="26"/>
  <c r="I8" i="26"/>
  <c r="H8" i="26"/>
  <c r="H27" i="26"/>
  <c r="I27" i="26"/>
  <c r="I23" i="26"/>
  <c r="H23" i="26"/>
  <c r="H19" i="26"/>
  <c r="I19" i="26"/>
  <c r="H15" i="26"/>
  <c r="I15" i="26"/>
  <c r="H11" i="26"/>
  <c r="I11" i="26"/>
  <c r="H30" i="26"/>
  <c r="I30" i="26"/>
  <c r="H26" i="26"/>
  <c r="I26" i="26"/>
  <c r="H22" i="26"/>
  <c r="I22" i="26"/>
  <c r="H18" i="26"/>
  <c r="I18" i="26"/>
  <c r="H14" i="26"/>
  <c r="I14" i="26"/>
  <c r="H10" i="26"/>
  <c r="I10" i="26"/>
  <c r="I28" i="26"/>
  <c r="H28" i="26"/>
  <c r="I16" i="26"/>
  <c r="H16" i="26"/>
  <c r="H29" i="26"/>
  <c r="I29" i="26"/>
  <c r="H25" i="26"/>
  <c r="I25" i="26"/>
  <c r="H21" i="26"/>
  <c r="I21" i="26"/>
  <c r="H17" i="26"/>
  <c r="I17" i="26"/>
  <c r="H13" i="26"/>
  <c r="I13" i="26"/>
  <c r="H9" i="26"/>
  <c r="I9" i="26"/>
  <c r="H7" i="7"/>
  <c r="I7" i="27"/>
  <c r="E30" i="8" l="1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7" i="29"/>
  <c r="G7" i="29" l="1"/>
  <c r="F7" i="29"/>
  <c r="F10" i="8"/>
  <c r="G10" i="8"/>
  <c r="F14" i="8"/>
  <c r="G14" i="8"/>
  <c r="F18" i="8"/>
  <c r="G18" i="8"/>
  <c r="F22" i="8"/>
  <c r="G22" i="8"/>
  <c r="F26" i="8"/>
  <c r="G26" i="8"/>
  <c r="F30" i="8"/>
  <c r="G30" i="8"/>
  <c r="F11" i="8"/>
  <c r="G11" i="8"/>
  <c r="F15" i="8"/>
  <c r="G15" i="8"/>
  <c r="F19" i="8"/>
  <c r="G19" i="8"/>
  <c r="F23" i="8"/>
  <c r="G23" i="8"/>
  <c r="F27" i="8"/>
  <c r="G27" i="8"/>
  <c r="G8" i="8"/>
  <c r="F8" i="8"/>
  <c r="G12" i="8"/>
  <c r="F12" i="8"/>
  <c r="G16" i="8"/>
  <c r="F16" i="8"/>
  <c r="G20" i="8"/>
  <c r="F20" i="8"/>
  <c r="G24" i="8"/>
  <c r="F24" i="8"/>
  <c r="G28" i="8"/>
  <c r="F28" i="8"/>
  <c r="F9" i="8"/>
  <c r="G9" i="8"/>
  <c r="F13" i="8"/>
  <c r="G13" i="8"/>
  <c r="F17" i="8"/>
  <c r="G17" i="8"/>
  <c r="F21" i="8"/>
  <c r="G21" i="8"/>
  <c r="F25" i="8"/>
  <c r="G25" i="8"/>
  <c r="F29" i="8"/>
  <c r="G29" i="8"/>
  <c r="G7" i="8"/>
  <c r="F7" i="8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H13" i="35" l="1"/>
  <c r="I13" i="35"/>
  <c r="H21" i="35"/>
  <c r="I21" i="35"/>
  <c r="H29" i="35"/>
  <c r="I29" i="35"/>
  <c r="H10" i="35"/>
  <c r="I10" i="35"/>
  <c r="I18" i="35"/>
  <c r="H18" i="35"/>
  <c r="H26" i="35"/>
  <c r="I26" i="35"/>
  <c r="H30" i="35"/>
  <c r="I30" i="35"/>
  <c r="I11" i="35"/>
  <c r="H11" i="35"/>
  <c r="I15" i="35"/>
  <c r="H15" i="35"/>
  <c r="I19" i="35"/>
  <c r="H19" i="35"/>
  <c r="I23" i="35"/>
  <c r="H23" i="35"/>
  <c r="I27" i="35"/>
  <c r="H27" i="35"/>
  <c r="H9" i="35"/>
  <c r="I9" i="35"/>
  <c r="I17" i="35"/>
  <c r="H17" i="35"/>
  <c r="H25" i="35"/>
  <c r="I25" i="35"/>
  <c r="H14" i="35"/>
  <c r="I14" i="35"/>
  <c r="H22" i="35"/>
  <c r="I22" i="35"/>
  <c r="H8" i="35"/>
  <c r="I8" i="35"/>
  <c r="H12" i="35"/>
  <c r="I12" i="35"/>
  <c r="H16" i="35"/>
  <c r="I16" i="35"/>
  <c r="H20" i="35"/>
  <c r="I20" i="35"/>
  <c r="H24" i="35"/>
  <c r="I24" i="35"/>
  <c r="H28" i="35"/>
  <c r="I28" i="35"/>
  <c r="I7" i="34"/>
  <c r="H7" i="35"/>
  <c r="I7" i="35"/>
  <c r="H7" i="34"/>
  <c r="D7" i="23" l="1"/>
  <c r="K7" i="23" s="1"/>
  <c r="C7" i="23"/>
  <c r="J7" i="23" s="1"/>
  <c r="B30" i="23"/>
  <c r="I30" i="23" s="1"/>
  <c r="B29" i="23"/>
  <c r="I29" i="23" s="1"/>
  <c r="B28" i="23"/>
  <c r="I28" i="23" s="1"/>
  <c r="B27" i="23"/>
  <c r="I27" i="23" s="1"/>
  <c r="B26" i="23"/>
  <c r="I26" i="23" s="1"/>
  <c r="B25" i="23"/>
  <c r="I25" i="23" s="1"/>
  <c r="B24" i="23"/>
  <c r="I24" i="23" s="1"/>
  <c r="B23" i="23"/>
  <c r="I23" i="23" s="1"/>
  <c r="B22" i="23"/>
  <c r="I22" i="23" s="1"/>
  <c r="B21" i="23"/>
  <c r="I21" i="23" s="1"/>
  <c r="B20" i="23"/>
  <c r="I20" i="23" s="1"/>
  <c r="B19" i="23"/>
  <c r="I19" i="23" s="1"/>
  <c r="B18" i="23"/>
  <c r="I18" i="23" s="1"/>
  <c r="B17" i="23"/>
  <c r="I17" i="23" s="1"/>
  <c r="B16" i="23"/>
  <c r="I16" i="23" s="1"/>
  <c r="B15" i="23"/>
  <c r="I15" i="23" s="1"/>
  <c r="B14" i="23"/>
  <c r="I14" i="23" s="1"/>
  <c r="B13" i="23"/>
  <c r="I13" i="23" s="1"/>
  <c r="B12" i="23"/>
  <c r="B11" i="23"/>
  <c r="B10" i="23"/>
  <c r="B9" i="23"/>
  <c r="B8" i="2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H30" i="33"/>
  <c r="H29" i="33"/>
  <c r="H28" i="33"/>
  <c r="H27" i="33"/>
  <c r="H26" i="33"/>
  <c r="H25" i="33"/>
  <c r="H24" i="33"/>
  <c r="H23" i="33"/>
  <c r="H22" i="33"/>
  <c r="H21" i="33"/>
  <c r="H20" i="33"/>
  <c r="H19" i="33"/>
  <c r="G7" i="2"/>
  <c r="H7" i="2" s="1"/>
  <c r="D12" i="1"/>
  <c r="K12" i="1" s="1"/>
  <c r="D11" i="1"/>
  <c r="K11" i="1" s="1"/>
  <c r="D10" i="1"/>
  <c r="K10" i="1" s="1"/>
  <c r="D9" i="1"/>
  <c r="K9" i="1" s="1"/>
  <c r="D8" i="1"/>
  <c r="K8" i="1" s="1"/>
  <c r="B29" i="1"/>
  <c r="I29" i="1" s="1"/>
  <c r="B25" i="1"/>
  <c r="I25" i="1" s="1"/>
  <c r="B21" i="1"/>
  <c r="I21" i="1" s="1"/>
  <c r="B17" i="1"/>
  <c r="I17" i="1" s="1"/>
  <c r="H8" i="5" l="1"/>
  <c r="I8" i="5"/>
  <c r="I12" i="5"/>
  <c r="H12" i="5"/>
  <c r="H16" i="5"/>
  <c r="I16" i="5"/>
  <c r="H20" i="5"/>
  <c r="I20" i="5"/>
  <c r="I24" i="5"/>
  <c r="H24" i="5"/>
  <c r="I28" i="5"/>
  <c r="H28" i="5"/>
  <c r="I9" i="5"/>
  <c r="H9" i="5"/>
  <c r="I13" i="5"/>
  <c r="H13" i="5"/>
  <c r="I17" i="5"/>
  <c r="H17" i="5"/>
  <c r="I21" i="5"/>
  <c r="H21" i="5"/>
  <c r="H25" i="5"/>
  <c r="I25" i="5"/>
  <c r="I29" i="5"/>
  <c r="H29" i="5"/>
  <c r="H10" i="5"/>
  <c r="I10" i="5"/>
  <c r="H14" i="5"/>
  <c r="I14" i="5"/>
  <c r="H18" i="5"/>
  <c r="I18" i="5"/>
  <c r="H22" i="5"/>
  <c r="I22" i="5"/>
  <c r="H26" i="5"/>
  <c r="I26" i="5"/>
  <c r="H30" i="5"/>
  <c r="I30" i="5"/>
  <c r="H11" i="5"/>
  <c r="I11" i="5"/>
  <c r="H15" i="5"/>
  <c r="I15" i="5"/>
  <c r="H19" i="5"/>
  <c r="I19" i="5"/>
  <c r="H23" i="5"/>
  <c r="I23" i="5"/>
  <c r="H27" i="5"/>
  <c r="I27" i="5"/>
  <c r="J21" i="33"/>
  <c r="K21" i="33"/>
  <c r="I21" i="33"/>
  <c r="J25" i="33"/>
  <c r="K25" i="33"/>
  <c r="I25" i="33"/>
  <c r="J29" i="33"/>
  <c r="K29" i="33"/>
  <c r="I29" i="33"/>
  <c r="J22" i="33"/>
  <c r="K22" i="33"/>
  <c r="I22" i="33"/>
  <c r="I26" i="33"/>
  <c r="J26" i="33"/>
  <c r="K26" i="33"/>
  <c r="K19" i="33"/>
  <c r="J19" i="33"/>
  <c r="I19" i="33"/>
  <c r="K23" i="33"/>
  <c r="J23" i="33"/>
  <c r="I23" i="33"/>
  <c r="K27" i="33"/>
  <c r="J27" i="33"/>
  <c r="I27" i="33"/>
  <c r="I20" i="33"/>
  <c r="J20" i="33"/>
  <c r="K20" i="33"/>
  <c r="I24" i="33"/>
  <c r="J24" i="33"/>
  <c r="K24" i="33"/>
  <c r="I28" i="33"/>
  <c r="K28" i="33"/>
  <c r="J28" i="33"/>
  <c r="J30" i="33"/>
  <c r="I30" i="33"/>
  <c r="K30" i="33"/>
  <c r="C9" i="23"/>
  <c r="J9" i="23" s="1"/>
  <c r="I9" i="23"/>
  <c r="C10" i="23"/>
  <c r="J10" i="23" s="1"/>
  <c r="I10" i="23"/>
  <c r="C11" i="23"/>
  <c r="J11" i="23" s="1"/>
  <c r="I11" i="23"/>
  <c r="C8" i="23"/>
  <c r="J8" i="23" s="1"/>
  <c r="I8" i="23"/>
  <c r="C12" i="23"/>
  <c r="J12" i="23" s="1"/>
  <c r="I12" i="23"/>
  <c r="D8" i="23"/>
  <c r="K8" i="23" s="1"/>
  <c r="D12" i="23"/>
  <c r="K12" i="23" s="1"/>
  <c r="D10" i="23"/>
  <c r="K10" i="23" s="1"/>
  <c r="D11" i="23"/>
  <c r="K11" i="23" s="1"/>
  <c r="D9" i="23"/>
  <c r="K9" i="23" s="1"/>
  <c r="B30" i="1"/>
  <c r="I30" i="1" s="1"/>
  <c r="B28" i="1"/>
  <c r="I28" i="1" s="1"/>
  <c r="B26" i="1"/>
  <c r="I26" i="1" s="1"/>
  <c r="B24" i="1"/>
  <c r="I24" i="1" s="1"/>
  <c r="B22" i="1"/>
  <c r="I22" i="1" s="1"/>
  <c r="B20" i="1"/>
  <c r="I20" i="1" s="1"/>
  <c r="B18" i="1"/>
  <c r="I18" i="1" s="1"/>
  <c r="B8" i="1"/>
  <c r="I8" i="1" s="1"/>
  <c r="B19" i="1"/>
  <c r="I19" i="1" s="1"/>
  <c r="B23" i="1"/>
  <c r="I23" i="1" s="1"/>
  <c r="B27" i="1"/>
  <c r="I27" i="1" s="1"/>
  <c r="I7" i="26" l="1"/>
  <c r="H7" i="26"/>
  <c r="E30" i="28" l="1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F7" i="28" s="1"/>
  <c r="G19" i="28" l="1"/>
  <c r="F19" i="28"/>
  <c r="F12" i="28"/>
  <c r="G12" i="28"/>
  <c r="G20" i="28"/>
  <c r="F20" i="28"/>
  <c r="G24" i="28"/>
  <c r="F24" i="28"/>
  <c r="G28" i="28"/>
  <c r="F28" i="28"/>
  <c r="G11" i="28"/>
  <c r="F11" i="28"/>
  <c r="G23" i="28"/>
  <c r="F23" i="28"/>
  <c r="F8" i="28"/>
  <c r="G8" i="28"/>
  <c r="G13" i="28"/>
  <c r="F13" i="28"/>
  <c r="G21" i="28"/>
  <c r="F21" i="28"/>
  <c r="G29" i="28"/>
  <c r="F29" i="28"/>
  <c r="G15" i="28"/>
  <c r="F15" i="28"/>
  <c r="G27" i="28"/>
  <c r="F27" i="28"/>
  <c r="G16" i="28"/>
  <c r="F16" i="28"/>
  <c r="G9" i="28"/>
  <c r="F9" i="28"/>
  <c r="G17" i="28"/>
  <c r="F17" i="28"/>
  <c r="G25" i="28"/>
  <c r="F25" i="28"/>
  <c r="F10" i="28"/>
  <c r="G10" i="28"/>
  <c r="G14" i="28"/>
  <c r="F14" i="28"/>
  <c r="G18" i="28"/>
  <c r="F18" i="28"/>
  <c r="G22" i="28"/>
  <c r="F22" i="28"/>
  <c r="G26" i="28"/>
  <c r="F26" i="28"/>
  <c r="G30" i="28"/>
  <c r="F30" i="28"/>
  <c r="G7" i="28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7" i="6"/>
  <c r="G7" i="6" s="1"/>
  <c r="I7" i="5"/>
  <c r="H7" i="5"/>
  <c r="I7" i="2"/>
  <c r="H26" i="7" l="1"/>
  <c r="I26" i="7"/>
  <c r="H18" i="7"/>
  <c r="I18" i="7"/>
  <c r="H14" i="7"/>
  <c r="I14" i="7"/>
  <c r="H25" i="7"/>
  <c r="I25" i="7"/>
  <c r="H17" i="7"/>
  <c r="I17" i="7"/>
  <c r="I9" i="7"/>
  <c r="H9" i="7"/>
  <c r="H28" i="7"/>
  <c r="I28" i="7"/>
  <c r="I24" i="7"/>
  <c r="H24" i="7"/>
  <c r="H20" i="7"/>
  <c r="I20" i="7"/>
  <c r="H16" i="7"/>
  <c r="I16" i="7"/>
  <c r="I12" i="7"/>
  <c r="H12" i="7"/>
  <c r="H30" i="7"/>
  <c r="I30" i="7"/>
  <c r="H22" i="7"/>
  <c r="I22" i="7"/>
  <c r="H10" i="7"/>
  <c r="I10" i="7"/>
  <c r="H29" i="7"/>
  <c r="I29" i="7"/>
  <c r="H21" i="7"/>
  <c r="I21" i="7"/>
  <c r="I13" i="7"/>
  <c r="H13" i="7"/>
  <c r="I27" i="7"/>
  <c r="H27" i="7"/>
  <c r="H23" i="7"/>
  <c r="I23" i="7"/>
  <c r="I19" i="7"/>
  <c r="H19" i="7"/>
  <c r="H15" i="7"/>
  <c r="I15" i="7"/>
  <c r="I11" i="7"/>
  <c r="H11" i="7"/>
  <c r="G27" i="6"/>
  <c r="F27" i="6"/>
  <c r="F23" i="6"/>
  <c r="G23" i="6"/>
  <c r="G19" i="6"/>
  <c r="F19" i="6"/>
  <c r="G15" i="6"/>
  <c r="F15" i="6"/>
  <c r="F11" i="6"/>
  <c r="G11" i="6"/>
  <c r="F28" i="6"/>
  <c r="G28" i="6"/>
  <c r="F20" i="6"/>
  <c r="G20" i="6"/>
  <c r="F12" i="6"/>
  <c r="G12" i="6"/>
  <c r="G26" i="6"/>
  <c r="F26" i="6"/>
  <c r="G18" i="6"/>
  <c r="F18" i="6"/>
  <c r="G14" i="6"/>
  <c r="F14" i="6"/>
  <c r="G10" i="6"/>
  <c r="F10" i="6"/>
  <c r="F24" i="6"/>
  <c r="G24" i="6"/>
  <c r="F16" i="6"/>
  <c r="G16" i="6"/>
  <c r="F8" i="6"/>
  <c r="G8" i="6"/>
  <c r="G30" i="6"/>
  <c r="F30" i="6"/>
  <c r="G22" i="6"/>
  <c r="F22" i="6"/>
  <c r="F29" i="6"/>
  <c r="G29" i="6"/>
  <c r="G25" i="6"/>
  <c r="F25" i="6"/>
  <c r="F21" i="6"/>
  <c r="G21" i="6"/>
  <c r="G17" i="6"/>
  <c r="F17" i="6"/>
  <c r="F13" i="6"/>
  <c r="G13" i="6"/>
  <c r="G9" i="6"/>
  <c r="F9" i="6"/>
  <c r="F7" i="6"/>
</calcChain>
</file>

<file path=xl/sharedStrings.xml><?xml version="1.0" encoding="utf-8"?>
<sst xmlns="http://schemas.openxmlformats.org/spreadsheetml/2006/main" count="1196" uniqueCount="87">
  <si>
    <t>Credit</t>
  </si>
  <si>
    <t>Hours</t>
  </si>
  <si>
    <t>Resident</t>
  </si>
  <si>
    <t>WUE</t>
  </si>
  <si>
    <t>Non-Res</t>
  </si>
  <si>
    <t>Tuition</t>
  </si>
  <si>
    <t>Building</t>
  </si>
  <si>
    <t>Incidental</t>
  </si>
  <si>
    <t>Fees</t>
  </si>
  <si>
    <t>Total</t>
  </si>
  <si>
    <t>Tuition &amp; Fees</t>
  </si>
  <si>
    <t>Non-Resident</t>
  </si>
  <si>
    <t>Total Fees</t>
  </si>
  <si>
    <r>
      <rPr>
        <b/>
        <sz val="10"/>
        <rFont val="Calibri"/>
        <family val="2"/>
        <scheme val="minor"/>
      </rPr>
      <t xml:space="preserve">A one time non-refundable </t>
    </r>
    <r>
      <rPr>
        <b/>
        <sz val="10"/>
        <color rgb="FFFF0000"/>
        <rFont val="Calibri"/>
        <family val="2"/>
        <scheme val="minor"/>
      </rPr>
      <t>$300</t>
    </r>
    <r>
      <rPr>
        <b/>
        <sz val="10"/>
        <rFont val="Calibri"/>
        <family val="2"/>
        <scheme val="minor"/>
      </rPr>
      <t xml:space="preserve"> Matriculation Fee and a </t>
    </r>
    <r>
      <rPr>
        <b/>
        <sz val="10"/>
        <color rgb="FFFF0000"/>
        <rFont val="Calibri"/>
        <family val="2"/>
        <scheme val="minor"/>
      </rPr>
      <t>$40</t>
    </r>
    <r>
      <rPr>
        <b/>
        <sz val="10"/>
        <rFont val="Calibri"/>
        <family val="2"/>
        <scheme val="minor"/>
      </rPr>
      <t xml:space="preserve"> Transcript For Life Fee is assessed on all new and transfer students</t>
    </r>
  </si>
  <si>
    <t>*International Student *</t>
  </si>
  <si>
    <t>Medical Insurance Cost</t>
  </si>
  <si>
    <t>Fall</t>
  </si>
  <si>
    <t xml:space="preserve">Winter </t>
  </si>
  <si>
    <t>Spring</t>
  </si>
  <si>
    <t>Summer</t>
  </si>
  <si>
    <t>Age 24 &amp; under</t>
  </si>
  <si>
    <t>Age 25-30</t>
  </si>
  <si>
    <t>Age 31-40</t>
  </si>
  <si>
    <t>Age 41+</t>
  </si>
  <si>
    <t xml:space="preserve">*Dental Hygiene, Pre-Dental Hygiene, Diagnostic Medical Sonography, Echocardiography, Nuclear Medicine Technology, Radiologic Science, </t>
  </si>
  <si>
    <t>Vascular Technology, and all Pre-MIT programs DO NOT QUALIFY FOR WUE RATES.  For Respiratory Care Rates see Previous Pages.</t>
  </si>
  <si>
    <t xml:space="preserve">*International Students are required to be covered under a Major Medical Insurance Plan.  </t>
  </si>
  <si>
    <r>
      <t xml:space="preserve">A one time non-refundable </t>
    </r>
    <r>
      <rPr>
        <b/>
        <sz val="10"/>
        <color rgb="FFFF0000"/>
        <rFont val="Calibri"/>
        <family val="2"/>
        <scheme val="minor"/>
      </rPr>
      <t>$150</t>
    </r>
    <r>
      <rPr>
        <b/>
        <sz val="10"/>
        <rFont val="Calibri"/>
        <family val="2"/>
        <scheme val="minor"/>
      </rPr>
      <t xml:space="preserve"> Matriculation Fee and a </t>
    </r>
    <r>
      <rPr>
        <b/>
        <sz val="10"/>
        <color rgb="FFFF0000"/>
        <rFont val="Calibri"/>
        <family val="2"/>
        <scheme val="minor"/>
      </rPr>
      <t>$40</t>
    </r>
    <r>
      <rPr>
        <b/>
        <sz val="10"/>
        <rFont val="Calibri"/>
        <family val="2"/>
        <scheme val="minor"/>
      </rPr>
      <t xml:space="preserve"> Transcript For Life Fee is assessed on all new and transfer students</t>
    </r>
  </si>
  <si>
    <t>$275.90/cr</t>
  </si>
  <si>
    <t>$585.45/cr</t>
  </si>
  <si>
    <t>2018 - 2019  Undergraduate Tuition and Fees - Klamath Falls Campus</t>
  </si>
  <si>
    <t>$183.93/cr</t>
  </si>
  <si>
    <t>$229.91/cr</t>
  </si>
  <si>
    <t>2018 - 2019 Undergraduate Tuition and Fees (Summer) - Klamath Falls Campus</t>
  </si>
  <si>
    <t xml:space="preserve">2018 - 2019  Undergraduate Tuition and Fees - Klamath Falls Campus (Engineering &amp; Technology Majors) </t>
  </si>
  <si>
    <t>2018 - 2019  Undergraduate Tuition and Fees - Klamath Falls Campus (Engineering &amp; Technology Majors) Summer</t>
  </si>
  <si>
    <t>2018 - 2019  Undergraduate Tuition and Fees - Klamath Falls Campus Allied Health Respiratory Care</t>
  </si>
  <si>
    <t>2018 - 2019  Undergraduate Tuition and Fees - Klamath Falls Campus Allied Health Respiratory Care(Summer)</t>
  </si>
  <si>
    <t>2018 - 2019  Undergraduate Tuition and Fees - Klamath Falls Campus (Allied Health Majors)</t>
  </si>
  <si>
    <t>2018 - 2019  Undergraduate Tuition and Fees - Klamath Falls Campus (Allied Health Majors) Summer</t>
  </si>
  <si>
    <t>2018 - 2019  Undergraduate Tuition and Fees - Klamath Falls Campus (Allied Health Majors) Externship</t>
  </si>
  <si>
    <t>2018 - 2019  Undergraduate Tuition and Fees - Klamath Falls Campus (Allied Health Majors) Summer Externship</t>
  </si>
  <si>
    <t>2018 - 2019  Undergraduate Tuition and Fees - Wilsonville Campus</t>
  </si>
  <si>
    <t>Health Service &amp; Dental Service Fee is optional for 1-5 credits.</t>
  </si>
  <si>
    <t>Qualified tuition and fees do not include student health or dental service fees for Tax Relief Act reporting</t>
  </si>
  <si>
    <t>Summer Health Service &amp; Dental Service Fee is optional for 1-2 credits.</t>
  </si>
  <si>
    <t>$344.87/cr</t>
  </si>
  <si>
    <t>$731.81/cr</t>
  </si>
  <si>
    <t>Health Service Fee</t>
  </si>
  <si>
    <t>2018 - 2019  Undergraduate Tuition and Fees - Wilsonville Campus Summer</t>
  </si>
  <si>
    <t>2018 - 2019  Undergraduate Tuition and Fees - Wilsonville Campus Allied Health Respiratory Care</t>
  </si>
  <si>
    <t>2018 - 2019  Undergraduate Tuition and Fees - Wilsonville Campus Allied Health Respiratory Care-Summer</t>
  </si>
  <si>
    <t>2018 - 2019  Undergraduate Tuition and Fees - Wilsonville Campus (Allied Health Majors)</t>
  </si>
  <si>
    <r>
      <t xml:space="preserve">Vascular Technology, and all Pre-MIT programs </t>
    </r>
    <r>
      <rPr>
        <b/>
        <u/>
        <sz val="10"/>
        <rFont val="Calibri"/>
        <family val="2"/>
        <scheme val="minor"/>
      </rPr>
      <t>DO NOT QUALIFY FOR WUE RATES</t>
    </r>
    <r>
      <rPr>
        <b/>
        <sz val="10"/>
        <rFont val="Calibri"/>
        <family val="2"/>
        <scheme val="minor"/>
      </rPr>
      <t>.  For Respiratory Care Rates see Previous Pages.</t>
    </r>
  </si>
  <si>
    <t>2018 - 2019  Undergraduate Tuition and Fees - Wilsonville Campus (Allied Health Majors) Summer</t>
  </si>
  <si>
    <t>2018 - 2019 Undergraduate Tuition and Fees - Wilsonville Campus (Engineering &amp; Technology Majors)</t>
  </si>
  <si>
    <t>Total             Fees</t>
  </si>
  <si>
    <t>2018 - 2019 Undergraduate Tuition and Fees - Wilsonville Campus (Engineering &amp; Technology Majors) Summer</t>
  </si>
  <si>
    <t>Total           Fees</t>
  </si>
  <si>
    <t>2018 - 2019 Graduate Tuition and Fees - Klamath Falls Campus</t>
  </si>
  <si>
    <t>$427.08/cr</t>
  </si>
  <si>
    <t>$716.93/CR</t>
  </si>
  <si>
    <t>2018 - 2019 Graduate Tuition and Fees - Klamath Falls Campus (Summer)</t>
  </si>
  <si>
    <t>2018 - 2019 -  Graduate Tuition and Fees - Wilsonville Campus</t>
  </si>
  <si>
    <t>2018 - 2019 Graduate Tuition and Fees - Wilsonville Campus (Summer)</t>
  </si>
  <si>
    <t>$533.85/cr</t>
  </si>
  <si>
    <t>$896.16/cr</t>
  </si>
  <si>
    <t>2018 - 2019  Graduate Tuition and Fees - Klamath Falls Campus (Engineering &amp; Technology Majors)</t>
  </si>
  <si>
    <t>Qualified tuition and fees do not include student health service for Tax Relief Act reporting</t>
  </si>
  <si>
    <t>2018 - 2019 Graduate Tuition and Fees - Wilsonville Campus (Engineering &amp; Technology Majors)</t>
  </si>
  <si>
    <t>2018 - 2019 Graduate Tuition and Fees - Wilsonville Campus (Engineering &amp; Technology Majors) Summer</t>
  </si>
  <si>
    <t>Qualified tuition and fees do not include student health fees for Tax Relief Act reporting</t>
  </si>
  <si>
    <t>$256.82/cr</t>
  </si>
  <si>
    <t>$464.36/cr</t>
  </si>
  <si>
    <t>2018 - 2019 Paramedic Program - Wilsonville Campus</t>
  </si>
  <si>
    <t>$203.09/Cr</t>
  </si>
  <si>
    <t>$291.22/Cr</t>
  </si>
  <si>
    <t>2018 - 2019  Paramedic Program (Externship)</t>
  </si>
  <si>
    <t>2018 - 2019  Paramedic Program (Externship - Summer)</t>
  </si>
  <si>
    <t>2018 - 2019 Dental Hygiene Program at Chemeketa Community College</t>
  </si>
  <si>
    <t>$659.52/Cr</t>
  </si>
  <si>
    <t>2018 - 2019 Dental Hygiene Program at Chemeketa Community College (Summer)</t>
  </si>
  <si>
    <t>2018 - 2019 Medical Laboratory Program (Externship - Summer)</t>
  </si>
  <si>
    <t>2018 - 2019  Medical Laboratory Program (Externship)</t>
  </si>
  <si>
    <t>2018 - 2019  Medical Laboratory Program - Wilsonville Campus (Summer)</t>
  </si>
  <si>
    <t>2018 - 2019  Medical Laboratory Program - Wilsonville Campus</t>
  </si>
  <si>
    <t>2018 - 2019  Graduate Tuition and Fees - Klamath Falls Campus (Engineering &amp; Technology Majors)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</si>
</sst>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u/>
      <sz val="14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0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top"/>
    </xf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4" fontId="4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0" fontId="6" fillId="0" borderId="0" xfId="0" applyFont="1"/>
    <xf numFmtId="4" fontId="7" fillId="0" borderId="13" xfId="0" applyNumberFormat="1" applyFont="1" applyBorder="1" applyAlignment="1">
      <alignment horizontal="centerContinuous"/>
    </xf>
    <xf numFmtId="4" fontId="7" fillId="0" borderId="17" xfId="0" applyNumberFormat="1" applyFont="1" applyBorder="1" applyAlignment="1">
      <alignment horizontal="centerContinuous"/>
    </xf>
    <xf numFmtId="4" fontId="7" fillId="0" borderId="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2" xfId="0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7" fillId="0" borderId="1" xfId="0" applyFont="1" applyBorder="1"/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6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0" fontId="6" fillId="0" borderId="0" xfId="0" applyFont="1" applyFill="1"/>
    <xf numFmtId="4" fontId="7" fillId="0" borderId="3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Continuous"/>
    </xf>
    <xf numFmtId="4" fontId="6" fillId="0" borderId="17" xfId="0" applyNumberFormat="1" applyFont="1" applyFill="1" applyBorder="1" applyAlignment="1">
      <alignment horizontal="centerContinuous"/>
    </xf>
    <xf numFmtId="4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Continuous"/>
    </xf>
    <xf numFmtId="0" fontId="11" fillId="0" borderId="0" xfId="0" applyFont="1"/>
    <xf numFmtId="4" fontId="7" fillId="0" borderId="13" xfId="0" applyNumberFormat="1" applyFont="1" applyFill="1" applyBorder="1" applyAlignment="1">
      <alignment horizontal="centerContinuous"/>
    </xf>
    <xf numFmtId="4" fontId="7" fillId="0" borderId="17" xfId="0" applyNumberFormat="1" applyFont="1" applyFill="1" applyBorder="1" applyAlignment="1">
      <alignment horizontal="centerContinuous"/>
    </xf>
    <xf numFmtId="4" fontId="7" fillId="0" borderId="11" xfId="0" applyNumberFormat="1" applyFont="1" applyFill="1" applyBorder="1" applyAlignment="1">
      <alignment horizontal="center"/>
    </xf>
    <xf numFmtId="4" fontId="6" fillId="0" borderId="12" xfId="0" applyNumberFormat="1" applyFont="1" applyFill="1" applyBorder="1"/>
    <xf numFmtId="4" fontId="6" fillId="0" borderId="8" xfId="0" applyNumberFormat="1" applyFont="1" applyFill="1" applyBorder="1"/>
    <xf numFmtId="4" fontId="6" fillId="0" borderId="13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12" xfId="0" applyFont="1" applyFill="1" applyBorder="1"/>
    <xf numFmtId="4" fontId="6" fillId="0" borderId="0" xfId="0" applyNumberFormat="1" applyFont="1" applyFill="1"/>
    <xf numFmtId="0" fontId="7" fillId="0" borderId="5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4" fontId="7" fillId="0" borderId="0" xfId="0" applyNumberFormat="1" applyFont="1" applyFill="1" applyBorder="1" applyAlignment="1">
      <alignment horizontal="centerContinuous"/>
    </xf>
    <xf numFmtId="4" fontId="4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4" fontId="6" fillId="0" borderId="0" xfId="0" applyNumberFormat="1" applyFont="1" applyFill="1" applyBorder="1"/>
    <xf numFmtId="4" fontId="7" fillId="0" borderId="6" xfId="0" applyNumberFormat="1" applyFont="1" applyFill="1" applyBorder="1" applyAlignment="1">
      <alignment horizontal="centerContinuous"/>
    </xf>
    <xf numFmtId="4" fontId="6" fillId="0" borderId="6" xfId="0" applyNumberFormat="1" applyFont="1" applyFill="1" applyBorder="1"/>
    <xf numFmtId="0" fontId="7" fillId="0" borderId="0" xfId="0" applyFont="1" applyAlignment="1">
      <alignment horizontal="center"/>
    </xf>
    <xf numFmtId="4" fontId="13" fillId="0" borderId="0" xfId="0" applyNumberFormat="1" applyFont="1"/>
    <xf numFmtId="4" fontId="7" fillId="0" borderId="0" xfId="0" applyNumberFormat="1" applyFont="1" applyBorder="1" applyAlignment="1">
      <alignment horizontal="centerContinuous"/>
    </xf>
    <xf numFmtId="4" fontId="14" fillId="0" borderId="0" xfId="0" applyNumberFormat="1" applyFont="1" applyFill="1" applyBorder="1" applyAlignment="1">
      <alignment horizontal="centerContinuous"/>
    </xf>
    <xf numFmtId="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4" fontId="14" fillId="0" borderId="6" xfId="0" applyNumberFormat="1" applyFont="1" applyFill="1" applyBorder="1" applyAlignment="1">
      <alignment horizontal="centerContinuous"/>
    </xf>
    <xf numFmtId="4" fontId="14" fillId="0" borderId="6" xfId="0" applyNumberFormat="1" applyFont="1" applyFill="1" applyBorder="1" applyAlignment="1">
      <alignment horizontal="center"/>
    </xf>
    <xf numFmtId="4" fontId="13" fillId="0" borderId="6" xfId="0" applyNumberFormat="1" applyFont="1" applyFill="1" applyBorder="1"/>
    <xf numFmtId="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" borderId="0" xfId="0" applyFont="1" applyFill="1"/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/>
    <xf numFmtId="3" fontId="6" fillId="2" borderId="12" xfId="0" applyNumberFormat="1" applyFont="1" applyFill="1" applyBorder="1"/>
    <xf numFmtId="3" fontId="6" fillId="2" borderId="1" xfId="0" applyNumberFormat="1" applyFont="1" applyFill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Border="1"/>
    <xf numFmtId="0" fontId="6" fillId="0" borderId="0" xfId="0" applyFont="1" applyFill="1" applyBorder="1"/>
    <xf numFmtId="0" fontId="3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12" xfId="0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Continuous"/>
    </xf>
    <xf numFmtId="4" fontId="7" fillId="0" borderId="1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Continuous"/>
    </xf>
    <xf numFmtId="4" fontId="7" fillId="0" borderId="16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5" xfId="0" applyNumberFormat="1" applyFont="1" applyBorder="1" applyAlignment="1">
      <alignment horizontal="center" vertical="center"/>
    </xf>
    <xf numFmtId="0" fontId="6" fillId="0" borderId="8" xfId="0" applyFont="1" applyBorder="1"/>
    <xf numFmtId="4" fontId="7" fillId="0" borderId="1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/>
    <xf numFmtId="0" fontId="6" fillId="2" borderId="12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8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8" xfId="0" applyNumberFormat="1" applyFont="1" applyFill="1" applyBorder="1" applyAlignment="1">
      <alignment horizontal="center" vertical="top"/>
    </xf>
    <xf numFmtId="4" fontId="7" fillId="0" borderId="5" xfId="0" applyNumberFormat="1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 wrapText="1"/>
    </xf>
    <xf numFmtId="4" fontId="7" fillId="0" borderId="9" xfId="0" applyNumberFormat="1" applyFont="1" applyFill="1" applyBorder="1" applyAlignment="1">
      <alignment horizontal="center" wrapText="1"/>
    </xf>
  </cellXfs>
  <cellStyles count="5">
    <cellStyle name="Heading 1" xfId="2" builtinId="16" customBuiltin="1"/>
    <cellStyle name="Heading 2" xfId="3" builtinId="17" customBuiltin="1"/>
    <cellStyle name="Heading 4" xfId="4" builtinId="19" customBuiltin="1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4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3"/>
  <sheetViews>
    <sheetView zoomScaleNormal="100" workbookViewId="0">
      <selection activeCell="P23" sqref="P23"/>
    </sheetView>
  </sheetViews>
  <sheetFormatPr defaultColWidth="9.140625" defaultRowHeight="12.75" x14ac:dyDescent="0.2"/>
  <cols>
    <col min="1" max="1" width="10.7109375" style="5" customWidth="1"/>
    <col min="2" max="4" width="12.28515625" style="5" customWidth="1"/>
    <col min="5" max="8" width="10.7109375" style="5" customWidth="1"/>
    <col min="9" max="11" width="12.28515625" style="5" customWidth="1"/>
    <col min="12" max="15" width="12.85546875" style="5" customWidth="1"/>
    <col min="16" max="16384" width="9.140625" style="5"/>
  </cols>
  <sheetData>
    <row r="1" spans="1:15" ht="18.75" x14ac:dyDescent="0.3">
      <c r="A1" s="1" t="s">
        <v>30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</row>
    <row r="3" spans="1:15" x14ac:dyDescent="0.2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2">
      <c r="A4" s="19"/>
      <c r="B4" s="41" t="s">
        <v>5</v>
      </c>
      <c r="C4" s="39"/>
      <c r="D4" s="42"/>
      <c r="E4" s="114" t="s">
        <v>8</v>
      </c>
      <c r="F4" s="115"/>
      <c r="G4" s="116"/>
      <c r="H4" s="25"/>
      <c r="I4" s="25" t="s">
        <v>9</v>
      </c>
      <c r="J4" s="31" t="s">
        <v>9</v>
      </c>
      <c r="K4" s="25" t="s">
        <v>9</v>
      </c>
      <c r="L4" s="62"/>
    </row>
    <row r="5" spans="1:15" ht="12.75" customHeight="1" x14ac:dyDescent="0.2">
      <c r="A5" s="21" t="s">
        <v>0</v>
      </c>
      <c r="B5" s="25" t="s">
        <v>31</v>
      </c>
      <c r="C5" s="25" t="s">
        <v>28</v>
      </c>
      <c r="D5" s="25" t="s">
        <v>29</v>
      </c>
      <c r="E5" s="117" t="s">
        <v>6</v>
      </c>
      <c r="F5" s="117" t="s">
        <v>7</v>
      </c>
      <c r="G5" s="119" t="s">
        <v>48</v>
      </c>
      <c r="H5" s="24" t="s">
        <v>9</v>
      </c>
      <c r="I5" s="24" t="s">
        <v>10</v>
      </c>
      <c r="J5" s="57" t="s">
        <v>10</v>
      </c>
      <c r="K5" s="24" t="s">
        <v>10</v>
      </c>
      <c r="L5" s="62"/>
    </row>
    <row r="6" spans="1:15" ht="12.75" customHeight="1" x14ac:dyDescent="0.2">
      <c r="A6" s="13" t="s">
        <v>1</v>
      </c>
      <c r="B6" s="26" t="s">
        <v>2</v>
      </c>
      <c r="C6" s="12" t="s">
        <v>3</v>
      </c>
      <c r="D6" s="43" t="s">
        <v>4</v>
      </c>
      <c r="E6" s="118"/>
      <c r="F6" s="118"/>
      <c r="G6" s="120"/>
      <c r="H6" s="12" t="s">
        <v>8</v>
      </c>
      <c r="I6" s="12" t="s">
        <v>2</v>
      </c>
      <c r="J6" s="59" t="s">
        <v>3</v>
      </c>
      <c r="K6" s="12" t="s">
        <v>11</v>
      </c>
      <c r="L6" s="29"/>
    </row>
    <row r="7" spans="1:15" ht="12.75" customHeight="1" x14ac:dyDescent="0.2">
      <c r="A7" s="14">
        <v>1</v>
      </c>
      <c r="B7" s="44">
        <v>183.93</v>
      </c>
      <c r="C7" s="44">
        <v>183.93</v>
      </c>
      <c r="D7" s="44">
        <v>183.93</v>
      </c>
      <c r="E7" s="44">
        <v>23</v>
      </c>
      <c r="F7" s="44">
        <v>185</v>
      </c>
      <c r="G7" s="44">
        <v>0</v>
      </c>
      <c r="H7" s="45">
        <f t="shared" ref="H7:H30" si="0">SUM(E7:G7)</f>
        <v>208</v>
      </c>
      <c r="I7" s="44">
        <f t="shared" ref="I7:I30" si="1">SUM(B7,H7)</f>
        <v>391.93</v>
      </c>
      <c r="J7" s="46">
        <f t="shared" ref="J7:J30" si="2">SUM(C7,H7)</f>
        <v>391.93</v>
      </c>
      <c r="K7" s="44">
        <f t="shared" ref="K7:K30" si="3">SUM(D7,H7)</f>
        <v>391.93</v>
      </c>
      <c r="L7" s="65"/>
      <c r="M7" s="62"/>
      <c r="N7" s="62"/>
      <c r="O7" s="62"/>
    </row>
    <row r="8" spans="1:15" ht="12.75" customHeight="1" x14ac:dyDescent="0.2">
      <c r="A8" s="14">
        <v>2</v>
      </c>
      <c r="B8" s="44">
        <f t="shared" ref="B8:B16" si="4">+$B$7*A8</f>
        <v>367.86</v>
      </c>
      <c r="C8" s="44">
        <f>A8*$C$7</f>
        <v>367.86</v>
      </c>
      <c r="D8" s="44">
        <f>A8*$D$7</f>
        <v>367.86</v>
      </c>
      <c r="E8" s="44">
        <v>25</v>
      </c>
      <c r="F8" s="44">
        <v>220</v>
      </c>
      <c r="G8" s="44">
        <v>0</v>
      </c>
      <c r="H8" s="45">
        <f t="shared" si="0"/>
        <v>245</v>
      </c>
      <c r="I8" s="44">
        <f t="shared" si="1"/>
        <v>612.86</v>
      </c>
      <c r="J8" s="46">
        <f t="shared" si="2"/>
        <v>612.86</v>
      </c>
      <c r="K8" s="44">
        <f t="shared" si="3"/>
        <v>612.86</v>
      </c>
      <c r="L8" s="65"/>
      <c r="M8" s="63"/>
      <c r="N8" s="63"/>
      <c r="O8" s="63"/>
    </row>
    <row r="9" spans="1:15" ht="12.75" customHeight="1" x14ac:dyDescent="0.2">
      <c r="A9" s="14">
        <v>3</v>
      </c>
      <c r="B9" s="44">
        <f t="shared" si="4"/>
        <v>551.79</v>
      </c>
      <c r="C9" s="44">
        <f t="shared" ref="C9:C11" si="5">A9*$C$7</f>
        <v>551.79</v>
      </c>
      <c r="D9" s="44">
        <f t="shared" ref="D9:D12" si="6">A9*$D$7</f>
        <v>551.79</v>
      </c>
      <c r="E9" s="44">
        <v>27</v>
      </c>
      <c r="F9" s="44">
        <v>255</v>
      </c>
      <c r="G9" s="44">
        <v>0</v>
      </c>
      <c r="H9" s="45">
        <f t="shared" si="0"/>
        <v>282</v>
      </c>
      <c r="I9" s="44">
        <f t="shared" si="1"/>
        <v>833.79</v>
      </c>
      <c r="J9" s="46">
        <f t="shared" si="2"/>
        <v>833.79</v>
      </c>
      <c r="K9" s="44">
        <f t="shared" si="3"/>
        <v>833.79</v>
      </c>
      <c r="L9" s="65"/>
      <c r="M9" s="29"/>
      <c r="N9" s="29"/>
      <c r="O9" s="64"/>
    </row>
    <row r="10" spans="1:15" ht="12.75" customHeight="1" x14ac:dyDescent="0.2">
      <c r="A10" s="14">
        <v>4</v>
      </c>
      <c r="B10" s="15">
        <f t="shared" si="4"/>
        <v>735.72</v>
      </c>
      <c r="C10" s="15">
        <f t="shared" si="5"/>
        <v>735.72</v>
      </c>
      <c r="D10" s="15">
        <f t="shared" si="6"/>
        <v>735.72</v>
      </c>
      <c r="E10" s="15">
        <v>29</v>
      </c>
      <c r="F10" s="44">
        <v>290</v>
      </c>
      <c r="G10" s="15">
        <v>0</v>
      </c>
      <c r="H10" s="45">
        <f t="shared" si="0"/>
        <v>319</v>
      </c>
      <c r="I10" s="44">
        <f t="shared" si="1"/>
        <v>1054.72</v>
      </c>
      <c r="J10" s="46">
        <f t="shared" si="2"/>
        <v>1054.72</v>
      </c>
      <c r="K10" s="44">
        <f t="shared" si="3"/>
        <v>1054.72</v>
      </c>
      <c r="L10" s="65"/>
      <c r="M10" s="65"/>
      <c r="N10" s="65"/>
      <c r="O10" s="65"/>
    </row>
    <row r="11" spans="1:15" ht="12.75" customHeight="1" x14ac:dyDescent="0.2">
      <c r="A11" s="14">
        <v>5</v>
      </c>
      <c r="B11" s="15">
        <f t="shared" si="4"/>
        <v>919.65000000000009</v>
      </c>
      <c r="C11" s="15">
        <f t="shared" si="5"/>
        <v>919.65000000000009</v>
      </c>
      <c r="D11" s="15">
        <f t="shared" si="6"/>
        <v>919.65000000000009</v>
      </c>
      <c r="E11" s="15">
        <v>31</v>
      </c>
      <c r="F11" s="44">
        <v>325</v>
      </c>
      <c r="G11" s="15">
        <v>0</v>
      </c>
      <c r="H11" s="45">
        <f t="shared" si="0"/>
        <v>356</v>
      </c>
      <c r="I11" s="44">
        <f t="shared" si="1"/>
        <v>1275.6500000000001</v>
      </c>
      <c r="J11" s="46">
        <f t="shared" si="2"/>
        <v>1275.6500000000001</v>
      </c>
      <c r="K11" s="44">
        <f t="shared" si="3"/>
        <v>1275.6500000000001</v>
      </c>
      <c r="L11" s="65"/>
      <c r="M11" s="65"/>
      <c r="N11" s="65"/>
      <c r="O11" s="65"/>
    </row>
    <row r="12" spans="1:15" ht="12.75" customHeight="1" x14ac:dyDescent="0.2">
      <c r="A12" s="14">
        <v>6</v>
      </c>
      <c r="B12" s="15">
        <f t="shared" si="4"/>
        <v>1103.58</v>
      </c>
      <c r="C12" s="15">
        <f>A12*$C$7</f>
        <v>1103.58</v>
      </c>
      <c r="D12" s="15">
        <f t="shared" si="6"/>
        <v>1103.58</v>
      </c>
      <c r="E12" s="15">
        <v>33</v>
      </c>
      <c r="F12" s="15">
        <v>360</v>
      </c>
      <c r="G12" s="15">
        <v>165</v>
      </c>
      <c r="H12" s="45">
        <f t="shared" si="0"/>
        <v>558</v>
      </c>
      <c r="I12" s="44">
        <f t="shared" si="1"/>
        <v>1661.58</v>
      </c>
      <c r="J12" s="46">
        <f t="shared" si="2"/>
        <v>1661.58</v>
      </c>
      <c r="K12" s="44">
        <f t="shared" si="3"/>
        <v>1661.58</v>
      </c>
      <c r="L12" s="65"/>
      <c r="M12" s="65"/>
      <c r="N12" s="65"/>
      <c r="O12" s="65"/>
    </row>
    <row r="13" spans="1:15" ht="12.75" customHeight="1" x14ac:dyDescent="0.2">
      <c r="A13" s="14">
        <v>7</v>
      </c>
      <c r="B13" s="15">
        <f t="shared" si="4"/>
        <v>1287.51</v>
      </c>
      <c r="C13" s="15">
        <f>A13*275.9</f>
        <v>1931.2999999999997</v>
      </c>
      <c r="D13" s="15">
        <f>A13*585.45</f>
        <v>4098.1500000000005</v>
      </c>
      <c r="E13" s="15">
        <v>35</v>
      </c>
      <c r="F13" s="15">
        <v>360</v>
      </c>
      <c r="G13" s="15">
        <v>165</v>
      </c>
      <c r="H13" s="45">
        <f t="shared" si="0"/>
        <v>560</v>
      </c>
      <c r="I13" s="44">
        <f t="shared" si="1"/>
        <v>1847.51</v>
      </c>
      <c r="J13" s="46">
        <f t="shared" si="2"/>
        <v>2491.2999999999997</v>
      </c>
      <c r="K13" s="44">
        <f t="shared" si="3"/>
        <v>4658.1500000000005</v>
      </c>
      <c r="L13" s="65"/>
      <c r="M13" s="65"/>
      <c r="N13" s="65"/>
      <c r="O13" s="65"/>
    </row>
    <row r="14" spans="1:15" ht="12.75" customHeight="1" x14ac:dyDescent="0.2">
      <c r="A14" s="14">
        <v>8</v>
      </c>
      <c r="B14" s="15">
        <f t="shared" si="4"/>
        <v>1471.44</v>
      </c>
      <c r="C14" s="15">
        <f t="shared" ref="C14:C30" si="7">A14*275.9</f>
        <v>2207.1999999999998</v>
      </c>
      <c r="D14" s="15">
        <f t="shared" ref="D14:D30" si="8">A14*585.45</f>
        <v>4683.6000000000004</v>
      </c>
      <c r="E14" s="15">
        <v>37</v>
      </c>
      <c r="F14" s="15">
        <v>360</v>
      </c>
      <c r="G14" s="15">
        <v>165</v>
      </c>
      <c r="H14" s="45">
        <f t="shared" si="0"/>
        <v>562</v>
      </c>
      <c r="I14" s="44">
        <f t="shared" si="1"/>
        <v>2033.44</v>
      </c>
      <c r="J14" s="46">
        <f t="shared" si="2"/>
        <v>2769.2</v>
      </c>
      <c r="K14" s="44">
        <f t="shared" si="3"/>
        <v>5245.6</v>
      </c>
      <c r="L14" s="65"/>
      <c r="M14" s="65"/>
      <c r="N14" s="65"/>
      <c r="O14" s="65"/>
    </row>
    <row r="15" spans="1:15" ht="12.75" customHeight="1" x14ac:dyDescent="0.2">
      <c r="A15" s="14">
        <v>9</v>
      </c>
      <c r="B15" s="15">
        <f t="shared" si="4"/>
        <v>1655.3700000000001</v>
      </c>
      <c r="C15" s="15">
        <f t="shared" si="7"/>
        <v>2483.1</v>
      </c>
      <c r="D15" s="15">
        <f t="shared" si="8"/>
        <v>5269.05</v>
      </c>
      <c r="E15" s="15">
        <v>39</v>
      </c>
      <c r="F15" s="15">
        <v>360</v>
      </c>
      <c r="G15" s="15">
        <v>165</v>
      </c>
      <c r="H15" s="45">
        <f t="shared" si="0"/>
        <v>564</v>
      </c>
      <c r="I15" s="44">
        <f t="shared" si="1"/>
        <v>2219.37</v>
      </c>
      <c r="J15" s="46">
        <f t="shared" si="2"/>
        <v>3047.1</v>
      </c>
      <c r="K15" s="44">
        <f t="shared" si="3"/>
        <v>5833.05</v>
      </c>
      <c r="L15" s="65"/>
      <c r="M15" s="65"/>
      <c r="N15" s="65"/>
      <c r="O15" s="65"/>
    </row>
    <row r="16" spans="1:15" ht="12.75" customHeight="1" x14ac:dyDescent="0.2">
      <c r="A16" s="14">
        <v>10</v>
      </c>
      <c r="B16" s="15">
        <f t="shared" si="4"/>
        <v>1839.3000000000002</v>
      </c>
      <c r="C16" s="15">
        <f t="shared" si="7"/>
        <v>2759</v>
      </c>
      <c r="D16" s="15">
        <f t="shared" si="8"/>
        <v>5854.5</v>
      </c>
      <c r="E16" s="15">
        <v>41</v>
      </c>
      <c r="F16" s="15">
        <v>360</v>
      </c>
      <c r="G16" s="15">
        <v>165</v>
      </c>
      <c r="H16" s="45">
        <f t="shared" si="0"/>
        <v>566</v>
      </c>
      <c r="I16" s="44">
        <f t="shared" si="1"/>
        <v>2405.3000000000002</v>
      </c>
      <c r="J16" s="46">
        <f t="shared" si="2"/>
        <v>3325</v>
      </c>
      <c r="K16" s="44">
        <f t="shared" si="3"/>
        <v>6420.5</v>
      </c>
      <c r="L16" s="65"/>
      <c r="M16" s="65"/>
      <c r="N16" s="65"/>
      <c r="O16" s="65"/>
    </row>
    <row r="17" spans="1:15" ht="12.75" customHeight="1" x14ac:dyDescent="0.2">
      <c r="A17" s="14">
        <v>11</v>
      </c>
      <c r="B17" s="15">
        <f t="shared" ref="B17:B30" si="9">+$B$7*A17</f>
        <v>2023.23</v>
      </c>
      <c r="C17" s="15">
        <f t="shared" si="7"/>
        <v>3034.8999999999996</v>
      </c>
      <c r="D17" s="15">
        <f t="shared" si="8"/>
        <v>6439.9500000000007</v>
      </c>
      <c r="E17" s="15">
        <v>43</v>
      </c>
      <c r="F17" s="15">
        <v>360</v>
      </c>
      <c r="G17" s="15">
        <v>165</v>
      </c>
      <c r="H17" s="45">
        <f t="shared" si="0"/>
        <v>568</v>
      </c>
      <c r="I17" s="44">
        <f t="shared" si="1"/>
        <v>2591.23</v>
      </c>
      <c r="J17" s="46">
        <f t="shared" si="2"/>
        <v>3602.8999999999996</v>
      </c>
      <c r="K17" s="44">
        <f t="shared" si="3"/>
        <v>7007.9500000000007</v>
      </c>
      <c r="L17" s="65"/>
      <c r="M17" s="65"/>
      <c r="N17" s="65"/>
      <c r="O17" s="65"/>
    </row>
    <row r="18" spans="1:15" ht="12.75" customHeight="1" x14ac:dyDescent="0.2">
      <c r="A18" s="14">
        <v>12</v>
      </c>
      <c r="B18" s="15">
        <f t="shared" si="9"/>
        <v>2207.16</v>
      </c>
      <c r="C18" s="15">
        <f t="shared" si="7"/>
        <v>3310.7999999999997</v>
      </c>
      <c r="D18" s="15">
        <f t="shared" si="8"/>
        <v>7025.4000000000005</v>
      </c>
      <c r="E18" s="15">
        <v>45</v>
      </c>
      <c r="F18" s="15">
        <v>360</v>
      </c>
      <c r="G18" s="15">
        <v>165</v>
      </c>
      <c r="H18" s="45">
        <f t="shared" si="0"/>
        <v>570</v>
      </c>
      <c r="I18" s="44">
        <f t="shared" si="1"/>
        <v>2777.16</v>
      </c>
      <c r="J18" s="46">
        <f t="shared" si="2"/>
        <v>3880.7999999999997</v>
      </c>
      <c r="K18" s="44">
        <f t="shared" si="3"/>
        <v>7595.4000000000005</v>
      </c>
      <c r="L18" s="65"/>
      <c r="M18" s="65"/>
      <c r="N18" s="65"/>
      <c r="O18" s="65"/>
    </row>
    <row r="19" spans="1:15" ht="12.75" customHeight="1" x14ac:dyDescent="0.2">
      <c r="A19" s="14">
        <v>13</v>
      </c>
      <c r="B19" s="15">
        <f t="shared" si="9"/>
        <v>2391.09</v>
      </c>
      <c r="C19" s="15">
        <f t="shared" si="7"/>
        <v>3586.7</v>
      </c>
      <c r="D19" s="15">
        <f t="shared" si="8"/>
        <v>7610.85</v>
      </c>
      <c r="E19" s="15">
        <v>45</v>
      </c>
      <c r="F19" s="15">
        <v>360</v>
      </c>
      <c r="G19" s="15">
        <v>165</v>
      </c>
      <c r="H19" s="45">
        <f t="shared" si="0"/>
        <v>570</v>
      </c>
      <c r="I19" s="44">
        <f t="shared" si="1"/>
        <v>2961.09</v>
      </c>
      <c r="J19" s="46">
        <f t="shared" si="2"/>
        <v>4156.7</v>
      </c>
      <c r="K19" s="44">
        <f t="shared" si="3"/>
        <v>8180.85</v>
      </c>
      <c r="L19" s="65"/>
      <c r="M19" s="65"/>
      <c r="N19" s="65"/>
      <c r="O19" s="65"/>
    </row>
    <row r="20" spans="1:15" ht="12.75" customHeight="1" x14ac:dyDescent="0.2">
      <c r="A20" s="14">
        <v>14</v>
      </c>
      <c r="B20" s="15">
        <f t="shared" si="9"/>
        <v>2575.02</v>
      </c>
      <c r="C20" s="15">
        <f t="shared" si="7"/>
        <v>3862.5999999999995</v>
      </c>
      <c r="D20" s="15">
        <f t="shared" si="8"/>
        <v>8196.3000000000011</v>
      </c>
      <c r="E20" s="15">
        <v>45</v>
      </c>
      <c r="F20" s="15">
        <v>360</v>
      </c>
      <c r="G20" s="15">
        <v>165</v>
      </c>
      <c r="H20" s="45">
        <f t="shared" si="0"/>
        <v>570</v>
      </c>
      <c r="I20" s="44">
        <f t="shared" si="1"/>
        <v>3145.02</v>
      </c>
      <c r="J20" s="46">
        <f t="shared" si="2"/>
        <v>4432.5999999999995</v>
      </c>
      <c r="K20" s="44">
        <f t="shared" si="3"/>
        <v>8766.3000000000011</v>
      </c>
      <c r="L20" s="65"/>
      <c r="M20" s="65"/>
      <c r="N20" s="65"/>
      <c r="O20" s="65"/>
    </row>
    <row r="21" spans="1:15" ht="12.75" customHeight="1" x14ac:dyDescent="0.2">
      <c r="A21" s="14">
        <v>15</v>
      </c>
      <c r="B21" s="15">
        <f t="shared" si="9"/>
        <v>2758.9500000000003</v>
      </c>
      <c r="C21" s="15">
        <f t="shared" si="7"/>
        <v>4138.5</v>
      </c>
      <c r="D21" s="15">
        <f t="shared" si="8"/>
        <v>8781.75</v>
      </c>
      <c r="E21" s="15">
        <v>45</v>
      </c>
      <c r="F21" s="15">
        <v>360</v>
      </c>
      <c r="G21" s="15">
        <v>165</v>
      </c>
      <c r="H21" s="45">
        <f t="shared" si="0"/>
        <v>570</v>
      </c>
      <c r="I21" s="44">
        <f t="shared" si="1"/>
        <v>3328.9500000000003</v>
      </c>
      <c r="J21" s="46">
        <f t="shared" si="2"/>
        <v>4708.5</v>
      </c>
      <c r="K21" s="44">
        <f t="shared" si="3"/>
        <v>9351.75</v>
      </c>
      <c r="L21" s="65"/>
      <c r="M21" s="65"/>
      <c r="N21" s="65"/>
      <c r="O21" s="65"/>
    </row>
    <row r="22" spans="1:15" ht="12.75" customHeight="1" x14ac:dyDescent="0.2">
      <c r="A22" s="14">
        <v>16</v>
      </c>
      <c r="B22" s="15">
        <f t="shared" si="9"/>
        <v>2942.88</v>
      </c>
      <c r="C22" s="15">
        <f t="shared" si="7"/>
        <v>4414.3999999999996</v>
      </c>
      <c r="D22" s="15">
        <f t="shared" si="8"/>
        <v>9367.2000000000007</v>
      </c>
      <c r="E22" s="15">
        <v>45</v>
      </c>
      <c r="F22" s="15">
        <v>360</v>
      </c>
      <c r="G22" s="15">
        <v>165</v>
      </c>
      <c r="H22" s="45">
        <f t="shared" si="0"/>
        <v>570</v>
      </c>
      <c r="I22" s="44">
        <f t="shared" si="1"/>
        <v>3512.88</v>
      </c>
      <c r="J22" s="46">
        <f t="shared" si="2"/>
        <v>4984.3999999999996</v>
      </c>
      <c r="K22" s="44">
        <f t="shared" si="3"/>
        <v>9937.2000000000007</v>
      </c>
      <c r="L22" s="65"/>
      <c r="M22" s="65"/>
      <c r="N22" s="65"/>
      <c r="O22" s="65"/>
    </row>
    <row r="23" spans="1:15" ht="12.75" customHeight="1" x14ac:dyDescent="0.2">
      <c r="A23" s="14">
        <v>17</v>
      </c>
      <c r="B23" s="15">
        <f t="shared" si="9"/>
        <v>3126.81</v>
      </c>
      <c r="C23" s="15">
        <f t="shared" si="7"/>
        <v>4690.2999999999993</v>
      </c>
      <c r="D23" s="15">
        <f t="shared" si="8"/>
        <v>9952.6500000000015</v>
      </c>
      <c r="E23" s="15">
        <v>45</v>
      </c>
      <c r="F23" s="15">
        <v>360</v>
      </c>
      <c r="G23" s="15">
        <v>165</v>
      </c>
      <c r="H23" s="45">
        <f t="shared" si="0"/>
        <v>570</v>
      </c>
      <c r="I23" s="44">
        <f t="shared" si="1"/>
        <v>3696.81</v>
      </c>
      <c r="J23" s="46">
        <f t="shared" si="2"/>
        <v>5260.2999999999993</v>
      </c>
      <c r="K23" s="44">
        <f t="shared" si="3"/>
        <v>10522.650000000001</v>
      </c>
      <c r="L23" s="65"/>
      <c r="M23" s="65"/>
      <c r="N23" s="65"/>
      <c r="O23" s="65"/>
    </row>
    <row r="24" spans="1:15" ht="12.75" customHeight="1" x14ac:dyDescent="0.2">
      <c r="A24" s="14">
        <v>18</v>
      </c>
      <c r="B24" s="15">
        <f t="shared" si="9"/>
        <v>3310.7400000000002</v>
      </c>
      <c r="C24" s="15">
        <f t="shared" si="7"/>
        <v>4966.2</v>
      </c>
      <c r="D24" s="15">
        <f t="shared" si="8"/>
        <v>10538.1</v>
      </c>
      <c r="E24" s="15">
        <v>45</v>
      </c>
      <c r="F24" s="15">
        <v>360</v>
      </c>
      <c r="G24" s="15">
        <v>165</v>
      </c>
      <c r="H24" s="45">
        <f t="shared" si="0"/>
        <v>570</v>
      </c>
      <c r="I24" s="44">
        <f t="shared" si="1"/>
        <v>3880.7400000000002</v>
      </c>
      <c r="J24" s="46">
        <f t="shared" si="2"/>
        <v>5536.2</v>
      </c>
      <c r="K24" s="44">
        <f t="shared" si="3"/>
        <v>11108.1</v>
      </c>
      <c r="L24" s="65"/>
      <c r="M24" s="65"/>
      <c r="N24" s="65"/>
      <c r="O24" s="65"/>
    </row>
    <row r="25" spans="1:15" ht="12.75" customHeight="1" x14ac:dyDescent="0.2">
      <c r="A25" s="14">
        <v>19</v>
      </c>
      <c r="B25" s="15">
        <f t="shared" si="9"/>
        <v>3494.67</v>
      </c>
      <c r="C25" s="15">
        <f t="shared" si="7"/>
        <v>5242.0999999999995</v>
      </c>
      <c r="D25" s="15">
        <f t="shared" si="8"/>
        <v>11123.550000000001</v>
      </c>
      <c r="E25" s="15">
        <v>45</v>
      </c>
      <c r="F25" s="15">
        <v>360</v>
      </c>
      <c r="G25" s="15">
        <v>165</v>
      </c>
      <c r="H25" s="45">
        <f t="shared" si="0"/>
        <v>570</v>
      </c>
      <c r="I25" s="44">
        <f t="shared" si="1"/>
        <v>4064.67</v>
      </c>
      <c r="J25" s="46">
        <f t="shared" si="2"/>
        <v>5812.0999999999995</v>
      </c>
      <c r="K25" s="44">
        <f t="shared" si="3"/>
        <v>11693.550000000001</v>
      </c>
      <c r="L25" s="65"/>
      <c r="M25" s="65"/>
      <c r="N25" s="65"/>
      <c r="O25" s="65"/>
    </row>
    <row r="26" spans="1:15" ht="12.75" customHeight="1" x14ac:dyDescent="0.2">
      <c r="A26" s="14">
        <v>20</v>
      </c>
      <c r="B26" s="15">
        <f t="shared" si="9"/>
        <v>3678.6000000000004</v>
      </c>
      <c r="C26" s="15">
        <f t="shared" si="7"/>
        <v>5518</v>
      </c>
      <c r="D26" s="15">
        <f t="shared" si="8"/>
        <v>11709</v>
      </c>
      <c r="E26" s="15">
        <v>45</v>
      </c>
      <c r="F26" s="15">
        <v>360</v>
      </c>
      <c r="G26" s="15">
        <v>165</v>
      </c>
      <c r="H26" s="45">
        <f t="shared" si="0"/>
        <v>570</v>
      </c>
      <c r="I26" s="44">
        <f t="shared" si="1"/>
        <v>4248.6000000000004</v>
      </c>
      <c r="J26" s="46">
        <f t="shared" si="2"/>
        <v>6088</v>
      </c>
      <c r="K26" s="44">
        <f t="shared" si="3"/>
        <v>12279</v>
      </c>
      <c r="L26" s="65"/>
      <c r="M26" s="65"/>
      <c r="N26" s="65"/>
      <c r="O26" s="65"/>
    </row>
    <row r="27" spans="1:15" ht="12.75" customHeight="1" x14ac:dyDescent="0.2">
      <c r="A27" s="14">
        <v>21</v>
      </c>
      <c r="B27" s="15">
        <f t="shared" si="9"/>
        <v>3862.53</v>
      </c>
      <c r="C27" s="15">
        <f t="shared" si="7"/>
        <v>5793.9</v>
      </c>
      <c r="D27" s="15">
        <f t="shared" si="8"/>
        <v>12294.45</v>
      </c>
      <c r="E27" s="15">
        <v>45</v>
      </c>
      <c r="F27" s="15">
        <v>360</v>
      </c>
      <c r="G27" s="15">
        <v>165</v>
      </c>
      <c r="H27" s="45">
        <f t="shared" si="0"/>
        <v>570</v>
      </c>
      <c r="I27" s="44">
        <f t="shared" si="1"/>
        <v>4432.5300000000007</v>
      </c>
      <c r="J27" s="46">
        <f t="shared" si="2"/>
        <v>6363.9</v>
      </c>
      <c r="K27" s="44">
        <f t="shared" si="3"/>
        <v>12864.45</v>
      </c>
      <c r="L27" s="65"/>
      <c r="M27" s="65"/>
      <c r="N27" s="65"/>
      <c r="O27" s="65"/>
    </row>
    <row r="28" spans="1:15" ht="12.75" customHeight="1" x14ac:dyDescent="0.2">
      <c r="A28" s="14">
        <v>22</v>
      </c>
      <c r="B28" s="15">
        <f t="shared" si="9"/>
        <v>4046.46</v>
      </c>
      <c r="C28" s="15">
        <f t="shared" si="7"/>
        <v>6069.7999999999993</v>
      </c>
      <c r="D28" s="15">
        <f t="shared" si="8"/>
        <v>12879.900000000001</v>
      </c>
      <c r="E28" s="15">
        <v>45</v>
      </c>
      <c r="F28" s="15">
        <v>360</v>
      </c>
      <c r="G28" s="15">
        <v>165</v>
      </c>
      <c r="H28" s="45">
        <f t="shared" si="0"/>
        <v>570</v>
      </c>
      <c r="I28" s="44">
        <f t="shared" si="1"/>
        <v>4616.46</v>
      </c>
      <c r="J28" s="46">
        <f t="shared" si="2"/>
        <v>6639.7999999999993</v>
      </c>
      <c r="K28" s="44">
        <f t="shared" si="3"/>
        <v>13449.900000000001</v>
      </c>
      <c r="L28" s="65"/>
      <c r="M28" s="65"/>
      <c r="N28" s="65"/>
      <c r="O28" s="65"/>
    </row>
    <row r="29" spans="1:15" ht="12.75" customHeight="1" x14ac:dyDescent="0.2">
      <c r="A29" s="14">
        <v>23</v>
      </c>
      <c r="B29" s="15">
        <f t="shared" si="9"/>
        <v>4230.3900000000003</v>
      </c>
      <c r="C29" s="15">
        <f t="shared" si="7"/>
        <v>6345.7</v>
      </c>
      <c r="D29" s="15">
        <f t="shared" si="8"/>
        <v>13465.35</v>
      </c>
      <c r="E29" s="15">
        <v>45</v>
      </c>
      <c r="F29" s="15">
        <v>360</v>
      </c>
      <c r="G29" s="15">
        <v>165</v>
      </c>
      <c r="H29" s="45">
        <f t="shared" si="0"/>
        <v>570</v>
      </c>
      <c r="I29" s="44">
        <f t="shared" si="1"/>
        <v>4800.3900000000003</v>
      </c>
      <c r="J29" s="46">
        <f t="shared" si="2"/>
        <v>6915.7</v>
      </c>
      <c r="K29" s="44">
        <f t="shared" si="3"/>
        <v>14035.35</v>
      </c>
      <c r="L29" s="65"/>
      <c r="M29" s="65"/>
      <c r="N29" s="65"/>
      <c r="O29" s="65"/>
    </row>
    <row r="30" spans="1:15" ht="12.75" customHeight="1" x14ac:dyDescent="0.2">
      <c r="A30" s="14">
        <v>24</v>
      </c>
      <c r="B30" s="15">
        <f t="shared" si="9"/>
        <v>4414.32</v>
      </c>
      <c r="C30" s="15">
        <f t="shared" si="7"/>
        <v>6621.5999999999995</v>
      </c>
      <c r="D30" s="15">
        <f t="shared" si="8"/>
        <v>14050.800000000001</v>
      </c>
      <c r="E30" s="15">
        <v>45</v>
      </c>
      <c r="F30" s="15">
        <v>360</v>
      </c>
      <c r="G30" s="15">
        <v>165</v>
      </c>
      <c r="H30" s="45">
        <f t="shared" si="0"/>
        <v>570</v>
      </c>
      <c r="I30" s="44">
        <f t="shared" si="1"/>
        <v>4984.32</v>
      </c>
      <c r="J30" s="46">
        <f t="shared" si="2"/>
        <v>7191.5999999999995</v>
      </c>
      <c r="K30" s="44">
        <f t="shared" si="3"/>
        <v>14620.800000000001</v>
      </c>
      <c r="L30" s="65"/>
      <c r="M30" s="65"/>
      <c r="N30" s="65"/>
      <c r="O30" s="65"/>
    </row>
    <row r="33" spans="1:43" x14ac:dyDescent="0.2">
      <c r="A33" s="40"/>
      <c r="B33" s="27" t="s">
        <v>43</v>
      </c>
    </row>
    <row r="34" spans="1:43" x14ac:dyDescent="0.2">
      <c r="A34" s="40"/>
      <c r="B34" s="60" t="s">
        <v>13</v>
      </c>
    </row>
    <row r="35" spans="1:43" x14ac:dyDescent="0.2">
      <c r="A35" s="40"/>
      <c r="B35" s="27" t="s">
        <v>26</v>
      </c>
    </row>
    <row r="36" spans="1:43" ht="12.75" customHeight="1" x14ac:dyDescent="0.2">
      <c r="A36" s="40"/>
      <c r="B36" s="27" t="s">
        <v>44</v>
      </c>
    </row>
    <row r="37" spans="1:43" ht="12.75" customHeight="1" x14ac:dyDescent="0.2">
      <c r="B37" s="27"/>
    </row>
    <row r="38" spans="1:43" ht="9.75" customHeight="1" x14ac:dyDescent="0.2">
      <c r="B38" s="27"/>
    </row>
    <row r="39" spans="1:43" x14ac:dyDescent="0.2">
      <c r="B39" s="81"/>
      <c r="C39" s="113" t="s">
        <v>14</v>
      </c>
      <c r="D39" s="113"/>
      <c r="E39" s="113"/>
      <c r="F39" s="113"/>
    </row>
    <row r="40" spans="1:43" x14ac:dyDescent="0.2">
      <c r="B40" s="81"/>
      <c r="C40" s="113" t="s">
        <v>15</v>
      </c>
      <c r="D40" s="113"/>
      <c r="E40" s="113"/>
      <c r="F40" s="113"/>
    </row>
    <row r="41" spans="1:43" x14ac:dyDescent="0.2">
      <c r="B41" s="81"/>
      <c r="C41" s="82" t="s">
        <v>16</v>
      </c>
      <c r="D41" s="82" t="s">
        <v>17</v>
      </c>
      <c r="E41" s="82" t="s">
        <v>18</v>
      </c>
      <c r="F41" s="82" t="s">
        <v>19</v>
      </c>
    </row>
    <row r="42" spans="1:43" x14ac:dyDescent="0.2">
      <c r="B42" s="81" t="s">
        <v>20</v>
      </c>
      <c r="C42" s="83">
        <v>580</v>
      </c>
      <c r="D42" s="83">
        <v>377</v>
      </c>
      <c r="E42" s="83">
        <v>377</v>
      </c>
      <c r="F42" s="83">
        <v>305</v>
      </c>
    </row>
    <row r="43" spans="1:43" x14ac:dyDescent="0.2">
      <c r="B43" s="81" t="s">
        <v>21</v>
      </c>
      <c r="C43" s="83">
        <v>716</v>
      </c>
      <c r="D43" s="83">
        <v>466</v>
      </c>
      <c r="E43" s="83">
        <v>466</v>
      </c>
      <c r="F43" s="83">
        <v>377</v>
      </c>
    </row>
    <row r="44" spans="1:43" x14ac:dyDescent="0.2">
      <c r="B44" s="81" t="s">
        <v>22</v>
      </c>
      <c r="C44" s="84">
        <v>1289</v>
      </c>
      <c r="D44" s="83">
        <v>839</v>
      </c>
      <c r="E44" s="83">
        <v>839</v>
      </c>
      <c r="F44" s="83">
        <v>679</v>
      </c>
    </row>
    <row r="45" spans="1:43" x14ac:dyDescent="0.2">
      <c r="B45" s="81" t="s">
        <v>23</v>
      </c>
      <c r="C45" s="85">
        <v>2721</v>
      </c>
      <c r="D45" s="85">
        <v>1772</v>
      </c>
      <c r="E45" s="85">
        <v>1772</v>
      </c>
      <c r="F45" s="85">
        <v>1435</v>
      </c>
    </row>
    <row r="46" spans="1:43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3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43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1:43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1:43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1:43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1:43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1:43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1:43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1:43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1:43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1:43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1:43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</row>
    <row r="79" spans="1:43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1:43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</row>
    <row r="81" spans="1:43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1:43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1:43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1:43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1:43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1:43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1:43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1:43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1:43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1:43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</row>
    <row r="91" spans="1:43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1:43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1:43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1:43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</row>
    <row r="95" spans="1:43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</row>
    <row r="96" spans="1:43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</row>
    <row r="97" spans="1:43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</row>
    <row r="98" spans="1:43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</row>
    <row r="99" spans="1:43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</row>
    <row r="100" spans="1:43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</row>
    <row r="101" spans="1:43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</row>
    <row r="102" spans="1:43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</row>
    <row r="103" spans="1:43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</row>
    <row r="104" spans="1:43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</row>
    <row r="105" spans="1:43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</row>
    <row r="106" spans="1:43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</row>
    <row r="107" spans="1:43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</row>
    <row r="108" spans="1:43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</row>
    <row r="109" spans="1:43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</row>
    <row r="110" spans="1:43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</row>
    <row r="111" spans="1:43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</row>
    <row r="112" spans="1:43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</row>
    <row r="113" spans="1:43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</row>
    <row r="114" spans="1:43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</row>
    <row r="115" spans="1:43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</row>
    <row r="116" spans="1:43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</row>
    <row r="117" spans="1:43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</row>
    <row r="118" spans="1:43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</row>
    <row r="119" spans="1:43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</row>
    <row r="120" spans="1:43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  <row r="121" spans="1:43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</row>
    <row r="122" spans="1:43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</row>
    <row r="123" spans="1:43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</row>
    <row r="124" spans="1:43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</row>
    <row r="125" spans="1:43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</row>
    <row r="126" spans="1:43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</row>
    <row r="127" spans="1:43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</row>
    <row r="128" spans="1:43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</row>
    <row r="129" spans="1:43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</row>
    <row r="130" spans="1:43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</row>
    <row r="131" spans="1:43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</row>
    <row r="132" spans="1:43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</row>
    <row r="133" spans="1:43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</row>
    <row r="134" spans="1:43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</row>
    <row r="135" spans="1:43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</row>
    <row r="136" spans="1:43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</row>
    <row r="137" spans="1:43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</row>
    <row r="138" spans="1:43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</row>
    <row r="139" spans="1:43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</row>
    <row r="140" spans="1:43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</row>
    <row r="141" spans="1:43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</row>
    <row r="142" spans="1:43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</row>
    <row r="143" spans="1:43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</row>
    <row r="144" spans="1:43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</row>
    <row r="145" spans="1:43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</row>
    <row r="146" spans="1:43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</row>
    <row r="147" spans="1:43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</row>
    <row r="148" spans="1:43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</row>
    <row r="149" spans="1:43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</row>
    <row r="150" spans="1:43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</row>
    <row r="151" spans="1:43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</row>
    <row r="152" spans="1:43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</row>
    <row r="153" spans="1:43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</row>
    <row r="154" spans="1:43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</row>
    <row r="155" spans="1:43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</row>
    <row r="156" spans="1:43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</row>
    <row r="157" spans="1:43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</row>
    <row r="158" spans="1:43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</row>
    <row r="159" spans="1:43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</row>
    <row r="160" spans="1:43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</row>
    <row r="161" spans="1:43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</row>
    <row r="162" spans="1:43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</row>
    <row r="163" spans="1:43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</row>
    <row r="164" spans="1:43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</row>
    <row r="165" spans="1:43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</row>
    <row r="166" spans="1:43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</row>
    <row r="167" spans="1:43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</row>
    <row r="168" spans="1:43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</row>
    <row r="169" spans="1:43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</row>
    <row r="170" spans="1:43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</row>
    <row r="171" spans="1:43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</row>
    <row r="172" spans="1:43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</row>
    <row r="173" spans="1:43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</row>
    <row r="174" spans="1:43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</row>
    <row r="175" spans="1:43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</row>
    <row r="176" spans="1:43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</row>
    <row r="177" spans="1:43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</row>
    <row r="178" spans="1:43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</row>
    <row r="179" spans="1:43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</row>
    <row r="180" spans="1:43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</row>
    <row r="181" spans="1:43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</row>
    <row r="182" spans="1:43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</row>
    <row r="183" spans="1:43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</row>
    <row r="184" spans="1:43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</row>
    <row r="185" spans="1:43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</row>
    <row r="186" spans="1:43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</row>
    <row r="187" spans="1:43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</row>
    <row r="188" spans="1:43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</row>
    <row r="189" spans="1:43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</row>
    <row r="190" spans="1:43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</row>
    <row r="191" spans="1:43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</row>
    <row r="192" spans="1:43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</row>
    <row r="193" spans="1:43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</row>
    <row r="194" spans="1:43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</row>
    <row r="195" spans="1:43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</row>
    <row r="196" spans="1:43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</row>
    <row r="197" spans="1:43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</row>
    <row r="198" spans="1:43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</row>
    <row r="199" spans="1:43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</row>
    <row r="200" spans="1:43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</row>
    <row r="201" spans="1:43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</row>
    <row r="202" spans="1:43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</row>
    <row r="203" spans="1:43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</row>
    <row r="204" spans="1:43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</row>
    <row r="205" spans="1:43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</row>
    <row r="206" spans="1:43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</row>
    <row r="207" spans="1:43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</row>
    <row r="208" spans="1:43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</row>
    <row r="209" spans="1:43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</row>
    <row r="210" spans="1:43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</row>
    <row r="211" spans="1:43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</row>
    <row r="212" spans="1:43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</row>
    <row r="213" spans="1:43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</row>
    <row r="214" spans="1:43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</row>
    <row r="215" spans="1:43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</row>
    <row r="216" spans="1:43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</row>
    <row r="217" spans="1:43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</row>
    <row r="218" spans="1:43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</row>
    <row r="219" spans="1:43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</row>
    <row r="220" spans="1:43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</row>
    <row r="221" spans="1:43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</row>
    <row r="222" spans="1:43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</row>
    <row r="223" spans="1:43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</row>
    <row r="224" spans="1:43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</row>
    <row r="225" spans="1:43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</row>
    <row r="226" spans="1:43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</row>
    <row r="227" spans="1:43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</row>
    <row r="228" spans="1:43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</row>
    <row r="229" spans="1:43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</row>
    <row r="230" spans="1:43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</row>
    <row r="231" spans="1:43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</row>
    <row r="232" spans="1:43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</row>
    <row r="233" spans="1:43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</row>
    <row r="234" spans="1:43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</row>
    <row r="235" spans="1:43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</row>
    <row r="236" spans="1:43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</row>
    <row r="237" spans="1:43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</row>
    <row r="238" spans="1:43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</row>
    <row r="239" spans="1:43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</row>
    <row r="240" spans="1:43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</row>
    <row r="241" spans="1:43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</row>
    <row r="242" spans="1:43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</row>
    <row r="243" spans="1:43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</row>
    <row r="244" spans="1:43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</row>
    <row r="245" spans="1:43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</row>
    <row r="246" spans="1:43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</row>
    <row r="247" spans="1:43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</row>
    <row r="248" spans="1:43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</row>
    <row r="249" spans="1:43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</row>
    <row r="250" spans="1:43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</row>
    <row r="251" spans="1:43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</row>
    <row r="252" spans="1:43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</row>
    <row r="253" spans="1:43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</row>
    <row r="254" spans="1:43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</row>
    <row r="255" spans="1:43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</row>
    <row r="256" spans="1:43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</row>
    <row r="257" spans="1:43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</row>
    <row r="258" spans="1:43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</row>
    <row r="259" spans="1:43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</row>
    <row r="260" spans="1:43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</row>
    <row r="261" spans="1:43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</row>
    <row r="262" spans="1:43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</row>
    <row r="263" spans="1:43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</row>
    <row r="264" spans="1:43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</row>
    <row r="265" spans="1:43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</row>
    <row r="266" spans="1:43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</row>
    <row r="267" spans="1:43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</row>
    <row r="268" spans="1:43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</row>
    <row r="269" spans="1:43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</row>
    <row r="270" spans="1:43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</row>
    <row r="271" spans="1:43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</row>
    <row r="272" spans="1:43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</row>
    <row r="273" spans="1:43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</row>
    <row r="274" spans="1:43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</row>
    <row r="275" spans="1:43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</row>
    <row r="276" spans="1:43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</row>
    <row r="277" spans="1:43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</row>
    <row r="278" spans="1:43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</row>
    <row r="279" spans="1:43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</row>
    <row r="280" spans="1:43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</row>
    <row r="281" spans="1:43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</row>
    <row r="282" spans="1:43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</row>
    <row r="283" spans="1:43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</row>
    <row r="284" spans="1:43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</row>
    <row r="285" spans="1:43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</row>
    <row r="286" spans="1:43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</row>
    <row r="287" spans="1:43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</row>
    <row r="288" spans="1:43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</row>
    <row r="289" spans="1:43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</row>
    <row r="290" spans="1:43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</row>
    <row r="291" spans="1:43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</row>
    <row r="292" spans="1:43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</row>
    <row r="293" spans="1:43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</row>
    <row r="294" spans="1:43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</row>
    <row r="295" spans="1:43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</row>
    <row r="296" spans="1:43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</row>
    <row r="297" spans="1:43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</row>
    <row r="298" spans="1:43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</row>
    <row r="299" spans="1:43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</row>
    <row r="300" spans="1:43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</row>
    <row r="301" spans="1:43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</row>
    <row r="302" spans="1:43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</row>
    <row r="303" spans="1:43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</row>
    <row r="304" spans="1:43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</row>
    <row r="305" spans="1:43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</row>
    <row r="306" spans="1:43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</row>
    <row r="307" spans="1:43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</row>
    <row r="308" spans="1:43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</row>
    <row r="309" spans="1:43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</row>
    <row r="310" spans="1:43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</row>
    <row r="311" spans="1:43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</row>
    <row r="312" spans="1:43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</row>
    <row r="313" spans="1:43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</row>
    <row r="314" spans="1:43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</row>
    <row r="315" spans="1:43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</row>
    <row r="316" spans="1:43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</row>
    <row r="317" spans="1:43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</row>
    <row r="318" spans="1:43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</row>
    <row r="319" spans="1:43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</row>
    <row r="320" spans="1:43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</row>
    <row r="321" spans="1:43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</row>
    <row r="322" spans="1:43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</row>
    <row r="323" spans="1:43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</row>
    <row r="324" spans="1:43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</row>
    <row r="325" spans="1:43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</row>
    <row r="326" spans="1:43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</row>
    <row r="327" spans="1:43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</row>
    <row r="328" spans="1:43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</row>
    <row r="329" spans="1:43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</row>
    <row r="330" spans="1:43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</row>
    <row r="331" spans="1:43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</row>
    <row r="332" spans="1:43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</row>
    <row r="333" spans="1:43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</row>
    <row r="334" spans="1:43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</row>
    <row r="335" spans="1:43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</row>
    <row r="336" spans="1:43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</row>
    <row r="337" spans="1:43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</row>
    <row r="338" spans="1:43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</row>
    <row r="339" spans="1:43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</row>
    <row r="340" spans="1:43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</row>
    <row r="341" spans="1:43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</row>
    <row r="342" spans="1:43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</row>
    <row r="343" spans="1:43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</row>
    <row r="344" spans="1:43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</row>
    <row r="345" spans="1:43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</row>
    <row r="346" spans="1:43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</row>
    <row r="347" spans="1:43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</row>
    <row r="348" spans="1:43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</row>
    <row r="349" spans="1:43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</row>
    <row r="350" spans="1:43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</row>
    <row r="351" spans="1:43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</row>
    <row r="352" spans="1:43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</row>
    <row r="353" spans="1:43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</row>
    <row r="354" spans="1:43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</row>
    <row r="355" spans="1:43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</row>
    <row r="356" spans="1:43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</row>
    <row r="357" spans="1:43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</row>
    <row r="358" spans="1:43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</row>
    <row r="359" spans="1:43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</row>
    <row r="360" spans="1:43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</row>
    <row r="361" spans="1:43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</row>
    <row r="362" spans="1:43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</row>
    <row r="363" spans="1:43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</row>
    <row r="364" spans="1:43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</row>
    <row r="365" spans="1:43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</row>
    <row r="366" spans="1:43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</row>
    <row r="367" spans="1:43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</row>
    <row r="368" spans="1:43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</row>
    <row r="369" spans="1:43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</row>
    <row r="370" spans="1:43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</row>
    <row r="371" spans="1:43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</row>
    <row r="372" spans="1:43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</row>
    <row r="373" spans="1:43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</row>
    <row r="374" spans="1:43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</row>
    <row r="375" spans="1:43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</row>
    <row r="376" spans="1:43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</row>
    <row r="377" spans="1:43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</row>
    <row r="378" spans="1:43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</row>
    <row r="379" spans="1:43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</row>
    <row r="380" spans="1:43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</row>
    <row r="381" spans="1:43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</row>
    <row r="382" spans="1:43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</row>
    <row r="383" spans="1:43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</row>
    <row r="384" spans="1:43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</row>
    <row r="385" spans="1:43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</row>
    <row r="386" spans="1:43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</row>
    <row r="387" spans="1:43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</row>
    <row r="388" spans="1:43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</row>
    <row r="389" spans="1:43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</row>
    <row r="390" spans="1:43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</row>
    <row r="391" spans="1:43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</row>
    <row r="392" spans="1:43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</row>
    <row r="393" spans="1:43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</row>
    <row r="394" spans="1:43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</row>
    <row r="395" spans="1:43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</row>
    <row r="396" spans="1:43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</row>
    <row r="397" spans="1:43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</row>
    <row r="398" spans="1:43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</row>
    <row r="399" spans="1:43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</row>
    <row r="400" spans="1:43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</row>
    <row r="401" spans="1:43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</row>
    <row r="402" spans="1:43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</row>
    <row r="403" spans="1:43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</row>
    <row r="404" spans="1:43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</row>
    <row r="405" spans="1:43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</row>
    <row r="406" spans="1:43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</row>
    <row r="407" spans="1:43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</row>
    <row r="408" spans="1:43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</row>
    <row r="409" spans="1:43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</row>
    <row r="410" spans="1:43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</row>
    <row r="411" spans="1:43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</row>
    <row r="412" spans="1:43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</row>
    <row r="413" spans="1:43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</row>
    <row r="414" spans="1:43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</row>
    <row r="415" spans="1:43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</row>
    <row r="416" spans="1:43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</row>
    <row r="417" spans="1:43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</row>
    <row r="418" spans="1:43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</row>
    <row r="419" spans="1:43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</row>
    <row r="420" spans="1:43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</row>
    <row r="421" spans="1:43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</row>
    <row r="422" spans="1:43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</row>
    <row r="423" spans="1:43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</row>
    <row r="424" spans="1:43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</row>
    <row r="425" spans="1:43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</row>
    <row r="426" spans="1:43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</row>
    <row r="427" spans="1:43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</row>
    <row r="428" spans="1:43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</row>
    <row r="429" spans="1:43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</row>
    <row r="430" spans="1:43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</row>
    <row r="431" spans="1:43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</row>
    <row r="432" spans="1:43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</row>
    <row r="433" spans="1:43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</row>
    <row r="434" spans="1:43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</row>
    <row r="435" spans="1:43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</row>
    <row r="436" spans="1:43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</row>
    <row r="437" spans="1:43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</row>
    <row r="438" spans="1:43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</row>
    <row r="439" spans="1:43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</row>
    <row r="440" spans="1:43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</row>
    <row r="441" spans="1:43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</row>
    <row r="442" spans="1:43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</row>
    <row r="443" spans="1:43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</row>
    <row r="444" spans="1:43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</row>
    <row r="445" spans="1:43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</row>
    <row r="446" spans="1:43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</row>
    <row r="447" spans="1:43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</row>
    <row r="448" spans="1:43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</row>
    <row r="449" spans="1:43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</row>
    <row r="450" spans="1:43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</row>
    <row r="451" spans="1:43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</row>
    <row r="452" spans="1:43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</row>
    <row r="453" spans="1:43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</row>
    <row r="454" spans="1:43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</row>
    <row r="455" spans="1:43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</row>
    <row r="456" spans="1:43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</row>
    <row r="457" spans="1:43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</row>
    <row r="458" spans="1:43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</row>
    <row r="459" spans="1:43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</row>
    <row r="460" spans="1:43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</row>
    <row r="461" spans="1:43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</row>
    <row r="462" spans="1:43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</row>
    <row r="463" spans="1:43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</row>
    <row r="464" spans="1:43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</row>
    <row r="465" spans="1:43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</row>
    <row r="466" spans="1:43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</row>
    <row r="467" spans="1:43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</row>
    <row r="468" spans="1:43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</row>
    <row r="469" spans="1:43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</row>
    <row r="470" spans="1:43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</row>
    <row r="471" spans="1:43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</row>
    <row r="472" spans="1:43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</row>
    <row r="473" spans="1:43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</row>
    <row r="474" spans="1:43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</row>
    <row r="475" spans="1:43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</row>
    <row r="476" spans="1:43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</row>
    <row r="477" spans="1:43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</row>
    <row r="478" spans="1:43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</row>
    <row r="479" spans="1:43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</row>
    <row r="480" spans="1:43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</row>
    <row r="481" spans="1:43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</row>
    <row r="482" spans="1:43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</row>
    <row r="483" spans="1:43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</row>
    <row r="484" spans="1:43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</row>
    <row r="485" spans="1:43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</row>
    <row r="486" spans="1:43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</row>
    <row r="487" spans="1:43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</row>
    <row r="488" spans="1:43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</row>
    <row r="489" spans="1:43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</row>
    <row r="490" spans="1:43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</row>
    <row r="491" spans="1:43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</row>
    <row r="492" spans="1:43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</row>
    <row r="493" spans="1:43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</row>
    <row r="494" spans="1:43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</row>
    <row r="495" spans="1:43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</row>
    <row r="496" spans="1:43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</row>
    <row r="497" spans="1:43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</row>
    <row r="498" spans="1:43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</row>
    <row r="499" spans="1:43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</row>
    <row r="500" spans="1:43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</row>
    <row r="501" spans="1:43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</row>
    <row r="502" spans="1:43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</row>
    <row r="503" spans="1:43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</row>
    <row r="504" spans="1:43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</row>
    <row r="505" spans="1:43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</row>
    <row r="506" spans="1:43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</row>
    <row r="507" spans="1:43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</row>
    <row r="508" spans="1:43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</row>
    <row r="509" spans="1:43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</row>
    <row r="510" spans="1:43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</row>
    <row r="511" spans="1:43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</row>
    <row r="512" spans="1:43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</row>
    <row r="513" spans="1:43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</row>
    <row r="514" spans="1:43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</row>
    <row r="515" spans="1:43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</row>
    <row r="516" spans="1:43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</row>
    <row r="517" spans="1:43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</row>
    <row r="518" spans="1:43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</row>
    <row r="519" spans="1:43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</row>
    <row r="520" spans="1:43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</row>
    <row r="521" spans="1:43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</row>
    <row r="522" spans="1:43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</row>
    <row r="523" spans="1:43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</row>
    <row r="524" spans="1:43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</row>
    <row r="525" spans="1:43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</row>
    <row r="526" spans="1:43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</row>
    <row r="527" spans="1:43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</row>
    <row r="528" spans="1:43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</row>
    <row r="529" spans="1:43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</row>
    <row r="530" spans="1:43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</row>
    <row r="531" spans="1:43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</row>
    <row r="532" spans="1:43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</row>
    <row r="533" spans="1:43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</row>
    <row r="534" spans="1:43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</row>
    <row r="535" spans="1:43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</row>
    <row r="536" spans="1:43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</row>
    <row r="537" spans="1:43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</row>
    <row r="538" spans="1:43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</row>
    <row r="539" spans="1:43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</row>
    <row r="540" spans="1:43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</row>
    <row r="541" spans="1:43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</row>
    <row r="542" spans="1:43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</row>
    <row r="543" spans="1:43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</row>
    <row r="544" spans="1:43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</row>
    <row r="545" spans="1:43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</row>
    <row r="546" spans="1:43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</row>
    <row r="547" spans="1:43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</row>
    <row r="548" spans="1:43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</row>
    <row r="549" spans="1:43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</row>
    <row r="550" spans="1:43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</row>
    <row r="551" spans="1:43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</row>
    <row r="552" spans="1:43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</row>
    <row r="553" spans="1:43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</row>
    <row r="554" spans="1:43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</row>
    <row r="555" spans="1:43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</row>
    <row r="556" spans="1:43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</row>
    <row r="557" spans="1:43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</row>
    <row r="558" spans="1:43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</row>
    <row r="559" spans="1:43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</row>
    <row r="560" spans="1:43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</row>
    <row r="561" spans="1:43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</row>
    <row r="562" spans="1:43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</row>
    <row r="563" spans="1:43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</row>
    <row r="564" spans="1:43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</row>
    <row r="565" spans="1:43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</row>
    <row r="566" spans="1:43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</row>
    <row r="567" spans="1:43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</row>
    <row r="568" spans="1:43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</row>
    <row r="569" spans="1:43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</row>
    <row r="570" spans="1:43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</row>
    <row r="571" spans="1:43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</row>
    <row r="572" spans="1:43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</row>
    <row r="573" spans="1:43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</row>
    <row r="574" spans="1:43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</row>
    <row r="575" spans="1:43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</row>
    <row r="576" spans="1:43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</row>
    <row r="577" spans="1:43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</row>
    <row r="578" spans="1:43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</row>
    <row r="579" spans="1:43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</row>
    <row r="580" spans="1:43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</row>
    <row r="581" spans="1:43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</row>
    <row r="582" spans="1:43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</row>
    <row r="583" spans="1:43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</row>
    <row r="584" spans="1:43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</row>
    <row r="585" spans="1:43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</row>
    <row r="586" spans="1:43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</row>
    <row r="587" spans="1:43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</row>
    <row r="588" spans="1:43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</row>
    <row r="589" spans="1:43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</row>
    <row r="590" spans="1:43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</row>
    <row r="591" spans="1:43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</row>
    <row r="592" spans="1:43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</row>
    <row r="593" spans="1:43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</row>
    <row r="594" spans="1:43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</row>
    <row r="595" spans="1:43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</row>
    <row r="596" spans="1:43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</row>
    <row r="597" spans="1:43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</row>
    <row r="598" spans="1:43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</row>
    <row r="599" spans="1:43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</row>
    <row r="600" spans="1:43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</row>
    <row r="601" spans="1:43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</row>
    <row r="602" spans="1:43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</row>
    <row r="603" spans="1:43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</row>
    <row r="604" spans="1:43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</row>
    <row r="605" spans="1:43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</row>
    <row r="606" spans="1:43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</row>
    <row r="607" spans="1:43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</row>
    <row r="608" spans="1:43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</row>
    <row r="609" spans="1:43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</row>
    <row r="610" spans="1:43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</row>
    <row r="611" spans="1:43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</row>
    <row r="612" spans="1:43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</row>
    <row r="613" spans="1:43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</row>
    <row r="614" spans="1:43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</row>
    <row r="615" spans="1:43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</row>
    <row r="616" spans="1:43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</row>
    <row r="617" spans="1:43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</row>
    <row r="618" spans="1:43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</row>
    <row r="619" spans="1:43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</row>
    <row r="620" spans="1:43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</row>
    <row r="621" spans="1:43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</row>
    <row r="622" spans="1:43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</row>
    <row r="623" spans="1:43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</row>
    <row r="624" spans="1:43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</row>
    <row r="625" spans="1:43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</row>
    <row r="626" spans="1:43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</row>
    <row r="627" spans="1:43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</row>
    <row r="628" spans="1:43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</row>
    <row r="629" spans="1:43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</row>
    <row r="630" spans="1:43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</row>
    <row r="631" spans="1:43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</row>
    <row r="632" spans="1:43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</row>
    <row r="633" spans="1:43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</row>
    <row r="634" spans="1:43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</row>
    <row r="635" spans="1:43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</row>
    <row r="636" spans="1:43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</row>
    <row r="637" spans="1:43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</row>
    <row r="638" spans="1:43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</row>
    <row r="639" spans="1:43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</row>
    <row r="640" spans="1:43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</row>
    <row r="641" spans="1:43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</row>
    <row r="642" spans="1:43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</row>
    <row r="643" spans="1:43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</row>
    <row r="644" spans="1:43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</row>
    <row r="645" spans="1:43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</row>
    <row r="646" spans="1:43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</row>
    <row r="647" spans="1:43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</row>
    <row r="648" spans="1:43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</row>
    <row r="649" spans="1:43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</row>
    <row r="650" spans="1:43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</row>
    <row r="651" spans="1:43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</row>
    <row r="652" spans="1:43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</row>
    <row r="653" spans="1:43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</row>
    <row r="654" spans="1:43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</row>
    <row r="655" spans="1:43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</row>
    <row r="656" spans="1:43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</row>
    <row r="657" spans="1:43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</row>
    <row r="658" spans="1:43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</row>
    <row r="659" spans="1:43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</row>
    <row r="660" spans="1:43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</row>
    <row r="661" spans="1:43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</row>
    <row r="662" spans="1:43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</row>
    <row r="663" spans="1:43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</row>
    <row r="664" spans="1:43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</row>
    <row r="665" spans="1:43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</row>
    <row r="666" spans="1:43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</row>
    <row r="667" spans="1:43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</row>
    <row r="668" spans="1:43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</row>
    <row r="669" spans="1:43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</row>
    <row r="670" spans="1:43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</row>
    <row r="671" spans="1:43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</row>
    <row r="672" spans="1:43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</row>
    <row r="673" spans="1:43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</row>
    <row r="674" spans="1:43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</row>
    <row r="675" spans="1:43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</row>
    <row r="676" spans="1:43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</row>
    <row r="677" spans="1:43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</row>
    <row r="678" spans="1:43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</row>
    <row r="679" spans="1:43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</row>
    <row r="680" spans="1:43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</row>
    <row r="681" spans="1:43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</row>
    <row r="682" spans="1:43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</row>
    <row r="683" spans="1:43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</row>
    <row r="684" spans="1:43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</row>
    <row r="685" spans="1:43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</row>
    <row r="686" spans="1:43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</row>
    <row r="687" spans="1:43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</row>
    <row r="688" spans="1:43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</row>
    <row r="689" spans="1:43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</row>
    <row r="690" spans="1:43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</row>
    <row r="691" spans="1:43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</row>
    <row r="692" spans="1:43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</row>
    <row r="693" spans="1:43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</row>
    <row r="694" spans="1:43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</row>
    <row r="695" spans="1:43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</row>
    <row r="696" spans="1:43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</row>
    <row r="697" spans="1:43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</row>
    <row r="698" spans="1:43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</row>
    <row r="699" spans="1:43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</row>
    <row r="700" spans="1:43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</row>
    <row r="701" spans="1:43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</row>
    <row r="702" spans="1:43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</row>
    <row r="703" spans="1:43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</row>
    <row r="704" spans="1:43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</row>
    <row r="705" spans="1:43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</row>
    <row r="706" spans="1:43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</row>
    <row r="707" spans="1:43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</row>
    <row r="708" spans="1:43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</row>
    <row r="709" spans="1:43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</row>
    <row r="710" spans="1:43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</row>
    <row r="711" spans="1:43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</row>
    <row r="712" spans="1:43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</row>
    <row r="713" spans="1:43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</row>
    <row r="714" spans="1:43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</row>
    <row r="715" spans="1:43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</row>
    <row r="716" spans="1:43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</row>
    <row r="717" spans="1:43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</row>
    <row r="718" spans="1:43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</row>
    <row r="719" spans="1:43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</row>
    <row r="720" spans="1:43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</row>
    <row r="721" spans="1:43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</row>
    <row r="722" spans="1:43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</row>
    <row r="723" spans="1:43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</row>
    <row r="724" spans="1:43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</row>
    <row r="725" spans="1:43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</row>
    <row r="726" spans="1:43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</row>
    <row r="727" spans="1:43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</row>
    <row r="728" spans="1:43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</row>
    <row r="729" spans="1:43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</row>
    <row r="730" spans="1:43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</row>
    <row r="731" spans="1:43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</row>
    <row r="732" spans="1:43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</row>
    <row r="733" spans="1:43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</row>
    <row r="734" spans="1:43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</row>
    <row r="735" spans="1:43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</row>
    <row r="736" spans="1:43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</row>
    <row r="737" spans="1:43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</row>
    <row r="738" spans="1:43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</row>
    <row r="739" spans="1:43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</row>
    <row r="740" spans="1:43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</row>
    <row r="741" spans="1:43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</row>
    <row r="742" spans="1:43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</row>
    <row r="743" spans="1:43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</row>
    <row r="744" spans="1:43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</row>
    <row r="745" spans="1:43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</row>
    <row r="746" spans="1:43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</row>
    <row r="747" spans="1:43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</row>
    <row r="748" spans="1:43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</row>
    <row r="749" spans="1:43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</row>
    <row r="750" spans="1:43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</row>
    <row r="751" spans="1:43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</row>
    <row r="752" spans="1:43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</row>
    <row r="753" spans="1:43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</row>
    <row r="754" spans="1:43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</row>
    <row r="755" spans="1:43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</row>
    <row r="756" spans="1:43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</row>
    <row r="757" spans="1:43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</row>
    <row r="758" spans="1:43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</row>
    <row r="759" spans="1:43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</row>
    <row r="760" spans="1:43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</row>
    <row r="761" spans="1:43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</row>
    <row r="762" spans="1:43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</row>
    <row r="763" spans="1:43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</row>
    <row r="764" spans="1:43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</row>
    <row r="765" spans="1:43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</row>
    <row r="766" spans="1:43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</row>
    <row r="767" spans="1:43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</row>
    <row r="768" spans="1:43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</row>
    <row r="769" spans="1:43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</row>
    <row r="770" spans="1:43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</row>
    <row r="771" spans="1:43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</row>
    <row r="772" spans="1:43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</row>
    <row r="773" spans="1:43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</row>
    <row r="774" spans="1:43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</row>
    <row r="775" spans="1:43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</row>
    <row r="776" spans="1:43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</row>
    <row r="777" spans="1:43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</row>
    <row r="778" spans="1:43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</row>
    <row r="779" spans="1:43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</row>
    <row r="780" spans="1:43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</row>
    <row r="781" spans="1:43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</row>
    <row r="782" spans="1:43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</row>
    <row r="783" spans="1:43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</row>
    <row r="784" spans="1:43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</row>
    <row r="785" spans="1:43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</row>
    <row r="786" spans="1:43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</row>
    <row r="787" spans="1:43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</row>
    <row r="788" spans="1:43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</row>
    <row r="789" spans="1:43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</row>
    <row r="790" spans="1:43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</row>
    <row r="791" spans="1:43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</row>
    <row r="792" spans="1:43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</row>
    <row r="793" spans="1:43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</row>
  </sheetData>
  <mergeCells count="6">
    <mergeCell ref="C39:F39"/>
    <mergeCell ref="C40:F40"/>
    <mergeCell ref="E4:G4"/>
    <mergeCell ref="E5:E6"/>
    <mergeCell ref="F5:F6"/>
    <mergeCell ref="G5:G6"/>
  </mergeCells>
  <phoneticPr fontId="1" type="noConversion"/>
  <pageMargins left="0.2" right="0.2" top="0.25" bottom="0.2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K20" sqref="K20"/>
    </sheetView>
  </sheetViews>
  <sheetFormatPr defaultRowHeight="12.75" x14ac:dyDescent="0.2"/>
  <cols>
    <col min="1" max="1" width="10.7109375" customWidth="1"/>
    <col min="2" max="9" width="12.85546875" customWidth="1"/>
  </cols>
  <sheetData>
    <row r="1" spans="1:13" s="5" customFormat="1" ht="18.75" x14ac:dyDescent="0.3">
      <c r="A1" s="1" t="s">
        <v>41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</row>
    <row r="2" spans="1:13" s="5" customFormat="1" x14ac:dyDescent="0.2">
      <c r="A2" s="27"/>
      <c r="B2" s="60" t="s">
        <v>24</v>
      </c>
      <c r="C2" s="60"/>
      <c r="D2" s="60"/>
      <c r="E2" s="60"/>
      <c r="F2" s="60"/>
      <c r="G2" s="60"/>
      <c r="H2" s="60"/>
      <c r="I2" s="60"/>
      <c r="J2" s="60"/>
      <c r="K2" s="27"/>
      <c r="L2" s="27"/>
      <c r="M2" s="27"/>
    </row>
    <row r="3" spans="1:13" s="5" customFormat="1" x14ac:dyDescent="0.2">
      <c r="A3" s="27"/>
      <c r="B3" s="60" t="s">
        <v>25</v>
      </c>
      <c r="C3" s="60"/>
      <c r="D3" s="60"/>
      <c r="E3" s="60"/>
      <c r="F3" s="60"/>
      <c r="G3" s="60"/>
      <c r="H3" s="60"/>
      <c r="I3" s="60"/>
      <c r="J3" s="60"/>
      <c r="K3" s="27"/>
      <c r="L3" s="27"/>
      <c r="M3" s="27"/>
    </row>
    <row r="4" spans="1:13" s="5" customFormat="1" x14ac:dyDescent="0.2">
      <c r="A4" s="47"/>
      <c r="B4" s="41" t="s">
        <v>5</v>
      </c>
      <c r="C4" s="42"/>
      <c r="D4" s="114" t="s">
        <v>8</v>
      </c>
      <c r="E4" s="115"/>
      <c r="F4" s="116"/>
      <c r="G4" s="25"/>
      <c r="H4" s="25" t="s">
        <v>9</v>
      </c>
      <c r="I4" s="55" t="s">
        <v>9</v>
      </c>
      <c r="J4" s="66"/>
      <c r="K4" s="62"/>
      <c r="L4" s="62"/>
      <c r="M4" s="62"/>
    </row>
    <row r="5" spans="1:13" s="5" customFormat="1" ht="12.75" customHeight="1" x14ac:dyDescent="0.2">
      <c r="A5" s="48" t="s">
        <v>0</v>
      </c>
      <c r="B5" s="25" t="s">
        <v>32</v>
      </c>
      <c r="C5" s="25" t="s">
        <v>47</v>
      </c>
      <c r="D5" s="121" t="s">
        <v>6</v>
      </c>
      <c r="E5" s="121" t="s">
        <v>7</v>
      </c>
      <c r="F5" s="122" t="s">
        <v>48</v>
      </c>
      <c r="G5" s="24" t="s">
        <v>9</v>
      </c>
      <c r="H5" s="24" t="s">
        <v>10</v>
      </c>
      <c r="I5" s="29" t="s">
        <v>10</v>
      </c>
      <c r="J5" s="66"/>
      <c r="K5" s="63"/>
      <c r="L5" s="63"/>
      <c r="M5" s="63"/>
    </row>
    <row r="6" spans="1:13" s="5" customFormat="1" x14ac:dyDescent="0.2">
      <c r="A6" s="34" t="s">
        <v>1</v>
      </c>
      <c r="B6" s="59" t="s">
        <v>2</v>
      </c>
      <c r="C6" s="43" t="s">
        <v>4</v>
      </c>
      <c r="D6" s="118"/>
      <c r="E6" s="118"/>
      <c r="F6" s="123"/>
      <c r="G6" s="12" t="s">
        <v>8</v>
      </c>
      <c r="H6" s="12" t="s">
        <v>2</v>
      </c>
      <c r="I6" s="56" t="s">
        <v>11</v>
      </c>
      <c r="J6" s="57"/>
      <c r="K6" s="29"/>
      <c r="L6" s="29"/>
      <c r="M6" s="64"/>
    </row>
    <row r="7" spans="1:13" s="5" customFormat="1" ht="12.75" customHeight="1" x14ac:dyDescent="0.2">
      <c r="A7" s="49">
        <v>1</v>
      </c>
      <c r="B7" s="44">
        <v>229.91</v>
      </c>
      <c r="C7" s="44">
        <v>229.91</v>
      </c>
      <c r="D7" s="44">
        <v>34</v>
      </c>
      <c r="E7" s="44">
        <v>0</v>
      </c>
      <c r="F7" s="44">
        <v>0</v>
      </c>
      <c r="G7" s="45">
        <f t="shared" ref="G7:G19" si="0">SUM(D7:F7)</f>
        <v>34</v>
      </c>
      <c r="H7" s="44">
        <f t="shared" ref="H7:H30" si="1">SUM(B7,G7)</f>
        <v>263.90999999999997</v>
      </c>
      <c r="I7" s="46">
        <f t="shared" ref="I7:I30" si="2">SUM(C7,G7)</f>
        <v>263.90999999999997</v>
      </c>
      <c r="J7" s="67"/>
      <c r="K7" s="65"/>
      <c r="L7" s="65"/>
      <c r="M7" s="65"/>
    </row>
    <row r="8" spans="1:13" s="5" customFormat="1" ht="12.75" customHeight="1" x14ac:dyDescent="0.2">
      <c r="A8" s="14">
        <v>2</v>
      </c>
      <c r="B8" s="15">
        <f t="shared" ref="B8:B30" si="3">A8*$B$7</f>
        <v>459.82</v>
      </c>
      <c r="C8" s="15">
        <f>A8*$C$7</f>
        <v>459.82</v>
      </c>
      <c r="D8" s="44">
        <v>34</v>
      </c>
      <c r="E8" s="44">
        <v>0</v>
      </c>
      <c r="F8" s="15">
        <v>0</v>
      </c>
      <c r="G8" s="45">
        <f t="shared" si="0"/>
        <v>34</v>
      </c>
      <c r="H8" s="15">
        <f t="shared" si="1"/>
        <v>493.82</v>
      </c>
      <c r="I8" s="16">
        <f t="shared" si="2"/>
        <v>493.82</v>
      </c>
      <c r="J8" s="67"/>
      <c r="K8" s="65"/>
      <c r="L8" s="65"/>
      <c r="M8" s="65"/>
    </row>
    <row r="9" spans="1:13" s="5" customFormat="1" ht="12.75" customHeight="1" x14ac:dyDescent="0.2">
      <c r="A9" s="14">
        <v>3</v>
      </c>
      <c r="B9" s="15">
        <f t="shared" si="3"/>
        <v>689.73</v>
      </c>
      <c r="C9" s="15">
        <f>A9*$C$7</f>
        <v>689.73</v>
      </c>
      <c r="D9" s="44">
        <v>34</v>
      </c>
      <c r="E9" s="44">
        <v>0</v>
      </c>
      <c r="F9" s="15">
        <v>0</v>
      </c>
      <c r="G9" s="45">
        <f t="shared" si="0"/>
        <v>34</v>
      </c>
      <c r="H9" s="15">
        <f t="shared" si="1"/>
        <v>723.73</v>
      </c>
      <c r="I9" s="16">
        <f t="shared" si="2"/>
        <v>723.73</v>
      </c>
      <c r="J9" s="67"/>
      <c r="K9" s="65"/>
      <c r="L9" s="65"/>
      <c r="M9" s="65"/>
    </row>
    <row r="10" spans="1:13" s="5" customFormat="1" ht="12.75" customHeight="1" x14ac:dyDescent="0.2">
      <c r="A10" s="14">
        <v>4</v>
      </c>
      <c r="B10" s="15">
        <f t="shared" si="3"/>
        <v>919.64</v>
      </c>
      <c r="C10" s="15">
        <f>A10*$C$7</f>
        <v>919.64</v>
      </c>
      <c r="D10" s="44">
        <v>34</v>
      </c>
      <c r="E10" s="44">
        <v>0</v>
      </c>
      <c r="F10" s="15">
        <v>0</v>
      </c>
      <c r="G10" s="45">
        <f t="shared" si="0"/>
        <v>34</v>
      </c>
      <c r="H10" s="15">
        <f t="shared" si="1"/>
        <v>953.64</v>
      </c>
      <c r="I10" s="16">
        <f t="shared" si="2"/>
        <v>953.64</v>
      </c>
      <c r="J10" s="67"/>
      <c r="K10" s="65"/>
      <c r="L10" s="65"/>
      <c r="M10" s="65"/>
    </row>
    <row r="11" spans="1:13" s="5" customFormat="1" ht="12.75" customHeight="1" x14ac:dyDescent="0.2">
      <c r="A11" s="14">
        <v>5</v>
      </c>
      <c r="B11" s="15">
        <f t="shared" si="3"/>
        <v>1149.55</v>
      </c>
      <c r="C11" s="15">
        <f>A11*$C$7</f>
        <v>1149.55</v>
      </c>
      <c r="D11" s="44">
        <v>34</v>
      </c>
      <c r="E11" s="44">
        <v>0</v>
      </c>
      <c r="F11" s="15">
        <v>0</v>
      </c>
      <c r="G11" s="45">
        <f t="shared" si="0"/>
        <v>34</v>
      </c>
      <c r="H11" s="15">
        <f t="shared" si="1"/>
        <v>1183.55</v>
      </c>
      <c r="I11" s="16">
        <f t="shared" si="2"/>
        <v>1183.55</v>
      </c>
      <c r="J11" s="67"/>
      <c r="K11" s="65"/>
      <c r="L11" s="65"/>
      <c r="M11" s="65"/>
    </row>
    <row r="12" spans="1:13" s="5" customFormat="1" ht="12.75" customHeight="1" x14ac:dyDescent="0.2">
      <c r="A12" s="14">
        <v>6</v>
      </c>
      <c r="B12" s="15">
        <f t="shared" si="3"/>
        <v>1379.46</v>
      </c>
      <c r="C12" s="15">
        <f>A12*$C$7</f>
        <v>1379.46</v>
      </c>
      <c r="D12" s="44">
        <v>34</v>
      </c>
      <c r="E12" s="44">
        <v>0</v>
      </c>
      <c r="F12" s="15">
        <v>0</v>
      </c>
      <c r="G12" s="45">
        <f t="shared" si="0"/>
        <v>34</v>
      </c>
      <c r="H12" s="15">
        <f t="shared" si="1"/>
        <v>1413.46</v>
      </c>
      <c r="I12" s="16">
        <f t="shared" si="2"/>
        <v>1413.46</v>
      </c>
      <c r="J12" s="67"/>
      <c r="K12" s="65"/>
      <c r="L12" s="65"/>
      <c r="M12" s="65"/>
    </row>
    <row r="13" spans="1:13" s="5" customFormat="1" ht="12.75" customHeight="1" x14ac:dyDescent="0.2">
      <c r="A13" s="14">
        <v>7</v>
      </c>
      <c r="B13" s="15">
        <f t="shared" si="3"/>
        <v>1609.37</v>
      </c>
      <c r="C13" s="15">
        <f t="shared" ref="C13:C30" si="4">A13*731.81</f>
        <v>5122.67</v>
      </c>
      <c r="D13" s="44">
        <v>34</v>
      </c>
      <c r="E13" s="44">
        <v>0</v>
      </c>
      <c r="F13" s="15">
        <v>0</v>
      </c>
      <c r="G13" s="45">
        <f t="shared" si="0"/>
        <v>34</v>
      </c>
      <c r="H13" s="15">
        <f t="shared" si="1"/>
        <v>1643.37</v>
      </c>
      <c r="I13" s="16">
        <f t="shared" si="2"/>
        <v>5156.67</v>
      </c>
      <c r="J13" s="67"/>
      <c r="K13" s="65"/>
      <c r="L13" s="65"/>
      <c r="M13" s="65"/>
    </row>
    <row r="14" spans="1:13" s="5" customFormat="1" ht="12.75" customHeight="1" x14ac:dyDescent="0.2">
      <c r="A14" s="14">
        <v>8</v>
      </c>
      <c r="B14" s="15">
        <f t="shared" si="3"/>
        <v>1839.28</v>
      </c>
      <c r="C14" s="15">
        <f t="shared" si="4"/>
        <v>5854.48</v>
      </c>
      <c r="D14" s="44">
        <v>34</v>
      </c>
      <c r="E14" s="44">
        <v>0</v>
      </c>
      <c r="F14" s="15">
        <v>0</v>
      </c>
      <c r="G14" s="45">
        <f t="shared" si="0"/>
        <v>34</v>
      </c>
      <c r="H14" s="15">
        <f t="shared" si="1"/>
        <v>1873.28</v>
      </c>
      <c r="I14" s="16">
        <f t="shared" si="2"/>
        <v>5888.48</v>
      </c>
      <c r="J14" s="67"/>
      <c r="K14" s="65"/>
      <c r="L14" s="65"/>
      <c r="M14" s="65"/>
    </row>
    <row r="15" spans="1:13" s="5" customFormat="1" ht="12.75" customHeight="1" x14ac:dyDescent="0.2">
      <c r="A15" s="14">
        <v>9</v>
      </c>
      <c r="B15" s="15">
        <f t="shared" si="3"/>
        <v>2069.19</v>
      </c>
      <c r="C15" s="15">
        <f t="shared" si="4"/>
        <v>6586.2899999999991</v>
      </c>
      <c r="D15" s="44">
        <v>34</v>
      </c>
      <c r="E15" s="44">
        <v>0</v>
      </c>
      <c r="F15" s="15">
        <v>0</v>
      </c>
      <c r="G15" s="45">
        <f t="shared" si="0"/>
        <v>34</v>
      </c>
      <c r="H15" s="15">
        <f t="shared" si="1"/>
        <v>2103.19</v>
      </c>
      <c r="I15" s="16">
        <f t="shared" si="2"/>
        <v>6620.2899999999991</v>
      </c>
      <c r="J15" s="67"/>
      <c r="K15" s="65"/>
      <c r="L15" s="65"/>
      <c r="M15" s="65"/>
    </row>
    <row r="16" spans="1:13" s="5" customFormat="1" ht="12.75" customHeight="1" x14ac:dyDescent="0.2">
      <c r="A16" s="14">
        <v>10</v>
      </c>
      <c r="B16" s="15">
        <f t="shared" si="3"/>
        <v>2299.1</v>
      </c>
      <c r="C16" s="15">
        <f t="shared" si="4"/>
        <v>7318.0999999999995</v>
      </c>
      <c r="D16" s="44">
        <v>34</v>
      </c>
      <c r="E16" s="44">
        <v>0</v>
      </c>
      <c r="F16" s="15">
        <v>0</v>
      </c>
      <c r="G16" s="45">
        <f t="shared" si="0"/>
        <v>34</v>
      </c>
      <c r="H16" s="15">
        <f t="shared" si="1"/>
        <v>2333.1</v>
      </c>
      <c r="I16" s="16">
        <f t="shared" si="2"/>
        <v>7352.0999999999995</v>
      </c>
      <c r="J16" s="67"/>
      <c r="K16" s="65"/>
      <c r="L16" s="65"/>
      <c r="M16" s="65"/>
    </row>
    <row r="17" spans="1:13" s="5" customFormat="1" ht="12.75" customHeight="1" x14ac:dyDescent="0.2">
      <c r="A17" s="14">
        <v>11</v>
      </c>
      <c r="B17" s="15">
        <f t="shared" si="3"/>
        <v>2529.0099999999998</v>
      </c>
      <c r="C17" s="15">
        <f t="shared" si="4"/>
        <v>8049.91</v>
      </c>
      <c r="D17" s="44">
        <v>34</v>
      </c>
      <c r="E17" s="44">
        <v>0</v>
      </c>
      <c r="F17" s="15">
        <v>0</v>
      </c>
      <c r="G17" s="45">
        <f t="shared" si="0"/>
        <v>34</v>
      </c>
      <c r="H17" s="15">
        <f t="shared" si="1"/>
        <v>2563.0099999999998</v>
      </c>
      <c r="I17" s="16">
        <f t="shared" si="2"/>
        <v>8083.91</v>
      </c>
      <c r="J17" s="67"/>
      <c r="K17" s="65"/>
      <c r="L17" s="65"/>
      <c r="M17" s="65"/>
    </row>
    <row r="18" spans="1:13" s="5" customFormat="1" ht="12.75" customHeight="1" x14ac:dyDescent="0.2">
      <c r="A18" s="14">
        <v>12</v>
      </c>
      <c r="B18" s="15">
        <f t="shared" si="3"/>
        <v>2758.92</v>
      </c>
      <c r="C18" s="15">
        <f t="shared" si="4"/>
        <v>8781.7199999999993</v>
      </c>
      <c r="D18" s="44">
        <v>34</v>
      </c>
      <c r="E18" s="44">
        <v>0</v>
      </c>
      <c r="F18" s="15">
        <v>0</v>
      </c>
      <c r="G18" s="45">
        <f t="shared" si="0"/>
        <v>34</v>
      </c>
      <c r="H18" s="15">
        <f t="shared" si="1"/>
        <v>2792.92</v>
      </c>
      <c r="I18" s="16">
        <f t="shared" si="2"/>
        <v>8815.7199999999993</v>
      </c>
      <c r="J18" s="67"/>
      <c r="K18" s="65"/>
      <c r="L18" s="65"/>
      <c r="M18" s="65"/>
    </row>
    <row r="19" spans="1:13" s="5" customFormat="1" ht="12.75" customHeight="1" x14ac:dyDescent="0.2">
      <c r="A19" s="14">
        <v>13</v>
      </c>
      <c r="B19" s="15">
        <f t="shared" si="3"/>
        <v>2988.83</v>
      </c>
      <c r="C19" s="15">
        <f t="shared" si="4"/>
        <v>9513.5299999999988</v>
      </c>
      <c r="D19" s="44">
        <v>34</v>
      </c>
      <c r="E19" s="44">
        <v>0</v>
      </c>
      <c r="F19" s="15">
        <v>0</v>
      </c>
      <c r="G19" s="45">
        <f t="shared" si="0"/>
        <v>34</v>
      </c>
      <c r="H19" s="15">
        <f t="shared" si="1"/>
        <v>3022.83</v>
      </c>
      <c r="I19" s="16">
        <f t="shared" si="2"/>
        <v>9547.5299999999988</v>
      </c>
      <c r="J19" s="67"/>
      <c r="K19" s="65"/>
      <c r="L19" s="65"/>
      <c r="M19" s="65"/>
    </row>
    <row r="20" spans="1:13" s="5" customFormat="1" ht="12.75" customHeight="1" x14ac:dyDescent="0.2">
      <c r="A20" s="14">
        <v>14</v>
      </c>
      <c r="B20" s="15">
        <f t="shared" si="3"/>
        <v>3218.74</v>
      </c>
      <c r="C20" s="15">
        <f t="shared" si="4"/>
        <v>10245.34</v>
      </c>
      <c r="D20" s="44">
        <v>34</v>
      </c>
      <c r="E20" s="44">
        <v>0</v>
      </c>
      <c r="F20" s="15">
        <v>0</v>
      </c>
      <c r="G20" s="45">
        <f t="shared" ref="G20:G30" si="5">SUM(D20:F20)</f>
        <v>34</v>
      </c>
      <c r="H20" s="15">
        <f t="shared" si="1"/>
        <v>3252.74</v>
      </c>
      <c r="I20" s="16">
        <f t="shared" si="2"/>
        <v>10279.34</v>
      </c>
      <c r="J20" s="67"/>
      <c r="K20" s="65"/>
      <c r="L20" s="65"/>
      <c r="M20" s="65"/>
    </row>
    <row r="21" spans="1:13" s="5" customFormat="1" ht="12.75" customHeight="1" x14ac:dyDescent="0.2">
      <c r="A21" s="14">
        <v>15</v>
      </c>
      <c r="B21" s="15">
        <f t="shared" si="3"/>
        <v>3448.65</v>
      </c>
      <c r="C21" s="15">
        <f t="shared" si="4"/>
        <v>10977.15</v>
      </c>
      <c r="D21" s="44">
        <v>34</v>
      </c>
      <c r="E21" s="44">
        <v>0</v>
      </c>
      <c r="F21" s="15">
        <v>0</v>
      </c>
      <c r="G21" s="45">
        <f t="shared" si="5"/>
        <v>34</v>
      </c>
      <c r="H21" s="15">
        <f t="shared" si="1"/>
        <v>3482.65</v>
      </c>
      <c r="I21" s="16">
        <f t="shared" si="2"/>
        <v>11011.15</v>
      </c>
      <c r="J21" s="67"/>
      <c r="K21" s="65"/>
      <c r="L21" s="65"/>
      <c r="M21" s="65"/>
    </row>
    <row r="22" spans="1:13" s="5" customFormat="1" ht="12.75" customHeight="1" x14ac:dyDescent="0.2">
      <c r="A22" s="14">
        <v>16</v>
      </c>
      <c r="B22" s="15">
        <f t="shared" si="3"/>
        <v>3678.56</v>
      </c>
      <c r="C22" s="15">
        <f t="shared" si="4"/>
        <v>11708.96</v>
      </c>
      <c r="D22" s="44">
        <v>34</v>
      </c>
      <c r="E22" s="44">
        <v>0</v>
      </c>
      <c r="F22" s="15">
        <v>0</v>
      </c>
      <c r="G22" s="45">
        <f t="shared" si="5"/>
        <v>34</v>
      </c>
      <c r="H22" s="15">
        <f t="shared" si="1"/>
        <v>3712.56</v>
      </c>
      <c r="I22" s="16">
        <f t="shared" si="2"/>
        <v>11742.96</v>
      </c>
      <c r="J22" s="67"/>
      <c r="K22" s="65"/>
      <c r="L22" s="65"/>
      <c r="M22" s="65"/>
    </row>
    <row r="23" spans="1:13" s="5" customFormat="1" ht="12.75" customHeight="1" x14ac:dyDescent="0.2">
      <c r="A23" s="14">
        <v>17</v>
      </c>
      <c r="B23" s="15">
        <f t="shared" si="3"/>
        <v>3908.47</v>
      </c>
      <c r="C23" s="15">
        <f t="shared" si="4"/>
        <v>12440.769999999999</v>
      </c>
      <c r="D23" s="44">
        <v>34</v>
      </c>
      <c r="E23" s="44">
        <v>0</v>
      </c>
      <c r="F23" s="15">
        <v>0</v>
      </c>
      <c r="G23" s="45">
        <f t="shared" si="5"/>
        <v>34</v>
      </c>
      <c r="H23" s="15">
        <f t="shared" si="1"/>
        <v>3942.47</v>
      </c>
      <c r="I23" s="16">
        <f t="shared" si="2"/>
        <v>12474.769999999999</v>
      </c>
      <c r="J23" s="67"/>
      <c r="K23" s="65"/>
      <c r="L23" s="65"/>
      <c r="M23" s="65"/>
    </row>
    <row r="24" spans="1:13" s="5" customFormat="1" ht="12.75" customHeight="1" x14ac:dyDescent="0.2">
      <c r="A24" s="14">
        <v>18</v>
      </c>
      <c r="B24" s="15">
        <f t="shared" si="3"/>
        <v>4138.38</v>
      </c>
      <c r="C24" s="15">
        <f t="shared" si="4"/>
        <v>13172.579999999998</v>
      </c>
      <c r="D24" s="44">
        <v>34</v>
      </c>
      <c r="E24" s="44">
        <v>0</v>
      </c>
      <c r="F24" s="15">
        <v>0</v>
      </c>
      <c r="G24" s="45">
        <f t="shared" si="5"/>
        <v>34</v>
      </c>
      <c r="H24" s="15">
        <f t="shared" si="1"/>
        <v>4172.38</v>
      </c>
      <c r="I24" s="16">
        <f t="shared" si="2"/>
        <v>13206.579999999998</v>
      </c>
      <c r="J24" s="67"/>
      <c r="K24" s="65"/>
      <c r="L24" s="65"/>
      <c r="M24" s="65"/>
    </row>
    <row r="25" spans="1:13" s="5" customFormat="1" ht="12.75" customHeight="1" x14ac:dyDescent="0.2">
      <c r="A25" s="14">
        <v>19</v>
      </c>
      <c r="B25" s="15">
        <f t="shared" si="3"/>
        <v>4368.29</v>
      </c>
      <c r="C25" s="15">
        <f t="shared" si="4"/>
        <v>13904.39</v>
      </c>
      <c r="D25" s="44">
        <v>34</v>
      </c>
      <c r="E25" s="44">
        <v>0</v>
      </c>
      <c r="F25" s="15">
        <v>0</v>
      </c>
      <c r="G25" s="45">
        <f t="shared" si="5"/>
        <v>34</v>
      </c>
      <c r="H25" s="15">
        <f t="shared" si="1"/>
        <v>4402.29</v>
      </c>
      <c r="I25" s="16">
        <f t="shared" si="2"/>
        <v>13938.39</v>
      </c>
      <c r="J25" s="67"/>
      <c r="K25" s="65"/>
      <c r="L25" s="65"/>
      <c r="M25" s="65"/>
    </row>
    <row r="26" spans="1:13" s="5" customFormat="1" ht="12.75" customHeight="1" x14ac:dyDescent="0.2">
      <c r="A26" s="14">
        <v>20</v>
      </c>
      <c r="B26" s="15">
        <f t="shared" si="3"/>
        <v>4598.2</v>
      </c>
      <c r="C26" s="15">
        <f t="shared" si="4"/>
        <v>14636.199999999999</v>
      </c>
      <c r="D26" s="44">
        <v>34</v>
      </c>
      <c r="E26" s="44">
        <v>0</v>
      </c>
      <c r="F26" s="15">
        <v>0</v>
      </c>
      <c r="G26" s="45">
        <f t="shared" si="5"/>
        <v>34</v>
      </c>
      <c r="H26" s="15">
        <f t="shared" si="1"/>
        <v>4632.2</v>
      </c>
      <c r="I26" s="16">
        <f t="shared" si="2"/>
        <v>14670.199999999999</v>
      </c>
      <c r="J26" s="67"/>
      <c r="K26" s="65"/>
      <c r="L26" s="65"/>
      <c r="M26" s="65"/>
    </row>
    <row r="27" spans="1:13" s="5" customFormat="1" ht="12.75" customHeight="1" x14ac:dyDescent="0.2">
      <c r="A27" s="14">
        <v>21</v>
      </c>
      <c r="B27" s="15">
        <f t="shared" si="3"/>
        <v>4828.1099999999997</v>
      </c>
      <c r="C27" s="15">
        <f t="shared" si="4"/>
        <v>15368.009999999998</v>
      </c>
      <c r="D27" s="44">
        <v>34</v>
      </c>
      <c r="E27" s="44">
        <v>0</v>
      </c>
      <c r="F27" s="15">
        <v>0</v>
      </c>
      <c r="G27" s="45">
        <f t="shared" si="5"/>
        <v>34</v>
      </c>
      <c r="H27" s="15">
        <f t="shared" si="1"/>
        <v>4862.1099999999997</v>
      </c>
      <c r="I27" s="16">
        <f t="shared" si="2"/>
        <v>15402.009999999998</v>
      </c>
      <c r="J27" s="67"/>
      <c r="K27" s="65"/>
      <c r="L27" s="65"/>
      <c r="M27" s="65"/>
    </row>
    <row r="28" spans="1:13" s="5" customFormat="1" ht="12.75" customHeight="1" x14ac:dyDescent="0.2">
      <c r="A28" s="14">
        <v>22</v>
      </c>
      <c r="B28" s="15">
        <f t="shared" si="3"/>
        <v>5058.0199999999995</v>
      </c>
      <c r="C28" s="15">
        <f t="shared" si="4"/>
        <v>16099.82</v>
      </c>
      <c r="D28" s="44">
        <v>34</v>
      </c>
      <c r="E28" s="44">
        <v>0</v>
      </c>
      <c r="F28" s="15">
        <v>0</v>
      </c>
      <c r="G28" s="45">
        <f t="shared" si="5"/>
        <v>34</v>
      </c>
      <c r="H28" s="15">
        <f t="shared" si="1"/>
        <v>5092.0199999999995</v>
      </c>
      <c r="I28" s="16">
        <f t="shared" si="2"/>
        <v>16133.82</v>
      </c>
      <c r="J28" s="67"/>
      <c r="K28" s="65"/>
      <c r="L28" s="65"/>
      <c r="M28" s="65"/>
    </row>
    <row r="29" spans="1:13" s="5" customFormat="1" ht="12.75" customHeight="1" x14ac:dyDescent="0.2">
      <c r="A29" s="14">
        <v>23</v>
      </c>
      <c r="B29" s="15">
        <f t="shared" si="3"/>
        <v>5287.93</v>
      </c>
      <c r="C29" s="15">
        <f t="shared" si="4"/>
        <v>16831.629999999997</v>
      </c>
      <c r="D29" s="44">
        <v>34</v>
      </c>
      <c r="E29" s="44">
        <v>0</v>
      </c>
      <c r="F29" s="15">
        <v>0</v>
      </c>
      <c r="G29" s="45">
        <f t="shared" si="5"/>
        <v>34</v>
      </c>
      <c r="H29" s="15">
        <f t="shared" si="1"/>
        <v>5321.93</v>
      </c>
      <c r="I29" s="16">
        <f t="shared" si="2"/>
        <v>16865.629999999997</v>
      </c>
      <c r="J29" s="67"/>
      <c r="K29" s="65"/>
      <c r="L29" s="65"/>
      <c r="M29" s="65"/>
    </row>
    <row r="30" spans="1:13" s="5" customFormat="1" ht="12.75" customHeight="1" x14ac:dyDescent="0.2">
      <c r="A30" s="14">
        <v>24</v>
      </c>
      <c r="B30" s="15">
        <f t="shared" si="3"/>
        <v>5517.84</v>
      </c>
      <c r="C30" s="15">
        <f t="shared" si="4"/>
        <v>17563.439999999999</v>
      </c>
      <c r="D30" s="44">
        <v>34</v>
      </c>
      <c r="E30" s="44">
        <v>0</v>
      </c>
      <c r="F30" s="15">
        <v>0</v>
      </c>
      <c r="G30" s="45">
        <f t="shared" si="5"/>
        <v>34</v>
      </c>
      <c r="H30" s="15">
        <f t="shared" si="1"/>
        <v>5551.84</v>
      </c>
      <c r="I30" s="16">
        <f t="shared" si="2"/>
        <v>17597.439999999999</v>
      </c>
      <c r="J30" s="67"/>
      <c r="K30" s="65"/>
      <c r="L30" s="65"/>
      <c r="M30" s="65"/>
    </row>
    <row r="31" spans="1:13" s="5" customFormat="1" x14ac:dyDescent="0.2"/>
    <row r="32" spans="1:13" s="5" customFormat="1" x14ac:dyDescent="0.2">
      <c r="A32" s="27"/>
    </row>
    <row r="33" spans="1:10" s="5" customFormat="1" x14ac:dyDescent="0.2">
      <c r="A33" s="27"/>
      <c r="B33" s="27" t="s">
        <v>45</v>
      </c>
    </row>
    <row r="34" spans="1:10" s="5" customFormat="1" x14ac:dyDescent="0.2">
      <c r="B34" s="60" t="s">
        <v>13</v>
      </c>
    </row>
    <row r="35" spans="1:10" s="5" customFormat="1" x14ac:dyDescent="0.2">
      <c r="B35" s="27" t="s">
        <v>26</v>
      </c>
    </row>
    <row r="36" spans="1:10" s="5" customFormat="1" x14ac:dyDescent="0.2">
      <c r="B36" s="27" t="s">
        <v>44</v>
      </c>
    </row>
    <row r="37" spans="1:10" s="5" customFormat="1" x14ac:dyDescent="0.2">
      <c r="B37" s="27"/>
    </row>
    <row r="38" spans="1:10" x14ac:dyDescent="0.2">
      <c r="B38" s="27"/>
      <c r="C38" s="5"/>
      <c r="D38" s="5"/>
      <c r="E38" s="5"/>
      <c r="F38" s="5"/>
      <c r="G38" s="5"/>
      <c r="H38" s="5"/>
      <c r="I38" s="5"/>
      <c r="J38" s="5"/>
    </row>
    <row r="39" spans="1:10" ht="9.75" customHeight="1" x14ac:dyDescent="0.2">
      <c r="B39" s="81"/>
      <c r="C39" s="113" t="s">
        <v>14</v>
      </c>
      <c r="D39" s="113"/>
      <c r="E39" s="113"/>
      <c r="F39" s="5"/>
      <c r="G39" s="5"/>
      <c r="H39" s="5"/>
      <c r="I39" s="5"/>
      <c r="J39" s="5"/>
    </row>
    <row r="40" spans="1:10" x14ac:dyDescent="0.2">
      <c r="B40" s="81"/>
      <c r="C40" s="113" t="s">
        <v>15</v>
      </c>
      <c r="D40" s="113"/>
      <c r="E40" s="113"/>
      <c r="F40" s="5"/>
      <c r="G40" s="5"/>
      <c r="H40" s="5"/>
      <c r="I40" s="5"/>
      <c r="J40" s="5"/>
    </row>
    <row r="41" spans="1:10" x14ac:dyDescent="0.2">
      <c r="B41" s="81"/>
      <c r="C41" s="101" t="s">
        <v>16</v>
      </c>
      <c r="D41" s="101" t="s">
        <v>17</v>
      </c>
      <c r="E41" s="101" t="s">
        <v>18</v>
      </c>
      <c r="F41" s="5"/>
      <c r="G41" s="5"/>
      <c r="H41" s="5"/>
      <c r="I41" s="5"/>
      <c r="J41" s="5"/>
    </row>
    <row r="42" spans="1:10" x14ac:dyDescent="0.2">
      <c r="B42" s="81" t="s">
        <v>20</v>
      </c>
      <c r="C42" s="83">
        <v>580</v>
      </c>
      <c r="D42" s="83">
        <v>377</v>
      </c>
      <c r="E42" s="83">
        <v>377</v>
      </c>
      <c r="F42" s="5"/>
      <c r="G42" s="5"/>
      <c r="H42" s="5"/>
      <c r="I42" s="5"/>
      <c r="J42" s="5"/>
    </row>
    <row r="43" spans="1:10" x14ac:dyDescent="0.2">
      <c r="B43" s="81" t="s">
        <v>21</v>
      </c>
      <c r="C43" s="83">
        <v>716</v>
      </c>
      <c r="D43" s="83">
        <v>466</v>
      </c>
      <c r="E43" s="83">
        <v>466</v>
      </c>
      <c r="F43" s="5"/>
      <c r="G43" s="5"/>
      <c r="H43" s="5"/>
      <c r="I43" s="5"/>
      <c r="J43" s="5"/>
    </row>
    <row r="44" spans="1:10" x14ac:dyDescent="0.2">
      <c r="B44" s="81" t="s">
        <v>22</v>
      </c>
      <c r="C44" s="84">
        <v>1289</v>
      </c>
      <c r="D44" s="83">
        <v>839</v>
      </c>
      <c r="E44" s="83">
        <v>839</v>
      </c>
      <c r="F44" s="5"/>
      <c r="G44" s="5"/>
      <c r="H44" s="5"/>
      <c r="I44" s="5"/>
      <c r="J44" s="5"/>
    </row>
    <row r="45" spans="1:10" x14ac:dyDescent="0.2">
      <c r="B45" s="81" t="s">
        <v>23</v>
      </c>
      <c r="C45" s="85">
        <v>2721</v>
      </c>
      <c r="D45" s="85">
        <v>1772</v>
      </c>
      <c r="E45" s="85">
        <v>1772</v>
      </c>
      <c r="F45" s="5"/>
      <c r="G45" s="5"/>
      <c r="H45" s="5"/>
      <c r="I45" s="5"/>
      <c r="J45" s="5"/>
    </row>
    <row r="46" spans="1:10" x14ac:dyDescent="0.2">
      <c r="B46" s="81" t="s">
        <v>23</v>
      </c>
      <c r="C46" s="85">
        <v>2721</v>
      </c>
      <c r="D46" s="85">
        <v>1772</v>
      </c>
      <c r="E46" s="85">
        <v>1772</v>
      </c>
      <c r="F46" s="5"/>
      <c r="G46" s="5"/>
      <c r="H46" s="5"/>
      <c r="I46" s="5"/>
      <c r="J46" s="5"/>
    </row>
    <row r="47" spans="1:10" x14ac:dyDescent="0.2">
      <c r="B47" s="5"/>
      <c r="C47" s="5"/>
      <c r="D47" s="5"/>
      <c r="E47" s="5"/>
      <c r="F47" s="5"/>
      <c r="G47" s="5"/>
      <c r="H47" s="5"/>
      <c r="I47" s="5"/>
      <c r="J47" s="5"/>
    </row>
  </sheetData>
  <mergeCells count="6">
    <mergeCell ref="D4:F4"/>
    <mergeCell ref="F5:F6"/>
    <mergeCell ref="C40:E40"/>
    <mergeCell ref="C39:E39"/>
    <mergeCell ref="D5:D6"/>
    <mergeCell ref="E5:E6"/>
  </mergeCells>
  <pageMargins left="0.2" right="0.2" top="0.25" bottom="0.2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Normal="100" workbookViewId="0">
      <selection activeCell="D13" sqref="D13:D30"/>
    </sheetView>
  </sheetViews>
  <sheetFormatPr defaultColWidth="9.140625" defaultRowHeight="12.75" x14ac:dyDescent="0.2"/>
  <cols>
    <col min="1" max="1" width="10.7109375" style="5" customWidth="1"/>
    <col min="2" max="4" width="12.28515625" style="5" customWidth="1"/>
    <col min="5" max="8" width="10.7109375" style="5" customWidth="1"/>
    <col min="9" max="11" width="12.28515625" style="5" customWidth="1"/>
    <col min="12" max="15" width="12.85546875" style="5" customWidth="1"/>
    <col min="16" max="16384" width="9.140625" style="5"/>
  </cols>
  <sheetData>
    <row r="1" spans="1:17" ht="18.75" x14ac:dyDescent="0.3">
      <c r="A1" s="1" t="s">
        <v>42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x14ac:dyDescent="0.2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27"/>
      <c r="Q2" s="27"/>
    </row>
    <row r="3" spans="1:17" x14ac:dyDescent="0.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27"/>
      <c r="Q3" s="27"/>
    </row>
    <row r="4" spans="1:17" x14ac:dyDescent="0.2">
      <c r="A4" s="19"/>
      <c r="B4" s="41" t="s">
        <v>5</v>
      </c>
      <c r="C4" s="35"/>
      <c r="D4" s="36"/>
      <c r="E4" s="114" t="s">
        <v>8</v>
      </c>
      <c r="F4" s="115"/>
      <c r="G4" s="116"/>
      <c r="H4" s="104"/>
      <c r="I4" s="25" t="s">
        <v>9</v>
      </c>
      <c r="J4" s="25" t="s">
        <v>9</v>
      </c>
      <c r="K4" s="25" t="s">
        <v>9</v>
      </c>
      <c r="L4" s="66"/>
      <c r="M4" s="62"/>
      <c r="N4" s="62"/>
      <c r="O4" s="62"/>
      <c r="P4" s="27"/>
      <c r="Q4" s="27"/>
    </row>
    <row r="5" spans="1:17" x14ac:dyDescent="0.2">
      <c r="A5" s="18" t="s">
        <v>0</v>
      </c>
      <c r="B5" s="25" t="s">
        <v>31</v>
      </c>
      <c r="C5" s="25" t="s">
        <v>28</v>
      </c>
      <c r="D5" s="25" t="s">
        <v>29</v>
      </c>
      <c r="E5" s="117" t="s">
        <v>6</v>
      </c>
      <c r="F5" s="117" t="s">
        <v>7</v>
      </c>
      <c r="G5" s="119" t="s">
        <v>48</v>
      </c>
      <c r="H5" s="121" t="s">
        <v>12</v>
      </c>
      <c r="I5" s="37" t="s">
        <v>10</v>
      </c>
      <c r="J5" s="24" t="s">
        <v>10</v>
      </c>
      <c r="K5" s="24" t="s">
        <v>10</v>
      </c>
      <c r="L5" s="66"/>
      <c r="M5" s="62"/>
      <c r="N5" s="62"/>
      <c r="O5" s="62"/>
      <c r="P5" s="27"/>
      <c r="Q5" s="27"/>
    </row>
    <row r="6" spans="1:17" x14ac:dyDescent="0.2">
      <c r="A6" s="13" t="s">
        <v>1</v>
      </c>
      <c r="B6" s="59" t="s">
        <v>2</v>
      </c>
      <c r="C6" s="12" t="s">
        <v>3</v>
      </c>
      <c r="D6" s="43" t="s">
        <v>4</v>
      </c>
      <c r="E6" s="118"/>
      <c r="F6" s="118"/>
      <c r="G6" s="120"/>
      <c r="H6" s="118"/>
      <c r="I6" s="12" t="s">
        <v>2</v>
      </c>
      <c r="J6" s="12" t="s">
        <v>3</v>
      </c>
      <c r="K6" s="12" t="s">
        <v>11</v>
      </c>
      <c r="L6" s="57"/>
      <c r="M6" s="29"/>
      <c r="N6" s="29"/>
      <c r="O6" s="64"/>
      <c r="P6" s="27"/>
      <c r="Q6" s="27"/>
    </row>
    <row r="7" spans="1:17" ht="12.75" customHeight="1" x14ac:dyDescent="0.2">
      <c r="A7" s="14">
        <v>1</v>
      </c>
      <c r="B7" s="44">
        <v>183.93</v>
      </c>
      <c r="C7" s="44">
        <v>183.93</v>
      </c>
      <c r="D7" s="44">
        <v>183.93</v>
      </c>
      <c r="E7" s="44">
        <v>23</v>
      </c>
      <c r="F7" s="44">
        <v>50</v>
      </c>
      <c r="G7" s="58">
        <v>38</v>
      </c>
      <c r="H7" s="44">
        <f t="shared" ref="H7:H30" si="0">SUM(E7:G7)</f>
        <v>111</v>
      </c>
      <c r="I7" s="44">
        <f t="shared" ref="I7:I30" si="1">SUM(B7,H7)</f>
        <v>294.93</v>
      </c>
      <c r="J7" s="44">
        <f t="shared" ref="J7:J30" si="2">SUM(C7,H7)</f>
        <v>294.93</v>
      </c>
      <c r="K7" s="44">
        <f t="shared" ref="K7:K30" si="3">SUM(D7,H7)</f>
        <v>294.93</v>
      </c>
      <c r="L7" s="67"/>
      <c r="M7" s="65"/>
      <c r="N7" s="65"/>
      <c r="O7" s="65"/>
      <c r="P7" s="27"/>
      <c r="Q7" s="27"/>
    </row>
    <row r="8" spans="1:17" ht="12.75" customHeight="1" x14ac:dyDescent="0.2">
      <c r="A8" s="14">
        <v>2</v>
      </c>
      <c r="B8" s="44">
        <f t="shared" ref="B8:B30" si="4">+$B$7*A8</f>
        <v>367.86</v>
      </c>
      <c r="C8" s="44">
        <f>+$B$7*A8</f>
        <v>367.86</v>
      </c>
      <c r="D8" s="44">
        <f>A8*$D$7</f>
        <v>367.86</v>
      </c>
      <c r="E8" s="15">
        <v>25</v>
      </c>
      <c r="F8" s="44">
        <v>50</v>
      </c>
      <c r="G8" s="58">
        <v>38</v>
      </c>
      <c r="H8" s="44">
        <f t="shared" si="0"/>
        <v>113</v>
      </c>
      <c r="I8" s="44">
        <f t="shared" si="1"/>
        <v>480.86</v>
      </c>
      <c r="J8" s="44">
        <f t="shared" si="2"/>
        <v>480.86</v>
      </c>
      <c r="K8" s="44">
        <f t="shared" si="3"/>
        <v>480.86</v>
      </c>
      <c r="L8" s="67"/>
      <c r="M8" s="65"/>
      <c r="N8" s="65"/>
      <c r="O8" s="65"/>
      <c r="P8" s="27"/>
      <c r="Q8" s="27"/>
    </row>
    <row r="9" spans="1:17" ht="12.75" customHeight="1" x14ac:dyDescent="0.2">
      <c r="A9" s="14">
        <v>3</v>
      </c>
      <c r="B9" s="44">
        <f t="shared" si="4"/>
        <v>551.79</v>
      </c>
      <c r="C9" s="44">
        <f>+$B$7*A9</f>
        <v>551.79</v>
      </c>
      <c r="D9" s="44">
        <f>A9*$D$7</f>
        <v>551.79</v>
      </c>
      <c r="E9" s="15">
        <v>27</v>
      </c>
      <c r="F9" s="44">
        <v>50</v>
      </c>
      <c r="G9" s="58">
        <v>38</v>
      </c>
      <c r="H9" s="44">
        <f t="shared" si="0"/>
        <v>115</v>
      </c>
      <c r="I9" s="44">
        <f t="shared" si="1"/>
        <v>666.79</v>
      </c>
      <c r="J9" s="44">
        <f t="shared" si="2"/>
        <v>666.79</v>
      </c>
      <c r="K9" s="44">
        <f t="shared" si="3"/>
        <v>666.79</v>
      </c>
      <c r="L9" s="67"/>
      <c r="M9" s="65"/>
      <c r="N9" s="65"/>
      <c r="O9" s="65"/>
    </row>
    <row r="10" spans="1:17" ht="12.75" customHeight="1" x14ac:dyDescent="0.2">
      <c r="A10" s="14">
        <v>4</v>
      </c>
      <c r="B10" s="15">
        <f t="shared" si="4"/>
        <v>735.72</v>
      </c>
      <c r="C10" s="44">
        <f>+$B$7*A10</f>
        <v>735.72</v>
      </c>
      <c r="D10" s="15">
        <f>A10*$D$7</f>
        <v>735.72</v>
      </c>
      <c r="E10" s="15">
        <v>29</v>
      </c>
      <c r="F10" s="44">
        <v>50</v>
      </c>
      <c r="G10" s="58">
        <v>38</v>
      </c>
      <c r="H10" s="44">
        <f t="shared" si="0"/>
        <v>117</v>
      </c>
      <c r="I10" s="44">
        <f t="shared" si="1"/>
        <v>852.72</v>
      </c>
      <c r="J10" s="44">
        <f t="shared" si="2"/>
        <v>852.72</v>
      </c>
      <c r="K10" s="44">
        <f t="shared" si="3"/>
        <v>852.72</v>
      </c>
      <c r="L10" s="67"/>
      <c r="M10" s="65"/>
      <c r="N10" s="65"/>
      <c r="O10" s="65"/>
    </row>
    <row r="11" spans="1:17" ht="12.75" customHeight="1" x14ac:dyDescent="0.2">
      <c r="A11" s="14">
        <v>5</v>
      </c>
      <c r="B11" s="15">
        <f t="shared" si="4"/>
        <v>919.65000000000009</v>
      </c>
      <c r="C11" s="44">
        <f>+$B$7*A11</f>
        <v>919.65000000000009</v>
      </c>
      <c r="D11" s="15">
        <f>A11*$D$7</f>
        <v>919.65000000000009</v>
      </c>
      <c r="E11" s="15">
        <v>31</v>
      </c>
      <c r="F11" s="44">
        <v>50</v>
      </c>
      <c r="G11" s="58">
        <v>38</v>
      </c>
      <c r="H11" s="44">
        <f t="shared" si="0"/>
        <v>119</v>
      </c>
      <c r="I11" s="44">
        <f t="shared" si="1"/>
        <v>1038.6500000000001</v>
      </c>
      <c r="J11" s="44">
        <f t="shared" si="2"/>
        <v>1038.6500000000001</v>
      </c>
      <c r="K11" s="44">
        <f t="shared" si="3"/>
        <v>1038.6500000000001</v>
      </c>
      <c r="L11" s="67"/>
      <c r="M11" s="65"/>
      <c r="N11" s="65"/>
      <c r="O11" s="65"/>
    </row>
    <row r="12" spans="1:17" ht="12.75" customHeight="1" x14ac:dyDescent="0.2">
      <c r="A12" s="14">
        <v>6</v>
      </c>
      <c r="B12" s="15">
        <f t="shared" si="4"/>
        <v>1103.58</v>
      </c>
      <c r="C12" s="44">
        <f>+$B$7*A12</f>
        <v>1103.58</v>
      </c>
      <c r="D12" s="15">
        <f>A12*$D$7</f>
        <v>1103.58</v>
      </c>
      <c r="E12" s="15">
        <v>33</v>
      </c>
      <c r="F12" s="44">
        <v>50</v>
      </c>
      <c r="G12" s="58">
        <v>38</v>
      </c>
      <c r="H12" s="44">
        <f t="shared" si="0"/>
        <v>121</v>
      </c>
      <c r="I12" s="44">
        <f t="shared" si="1"/>
        <v>1224.58</v>
      </c>
      <c r="J12" s="44">
        <f t="shared" si="2"/>
        <v>1224.58</v>
      </c>
      <c r="K12" s="44">
        <f t="shared" si="3"/>
        <v>1224.58</v>
      </c>
      <c r="L12" s="67"/>
      <c r="M12" s="65"/>
      <c r="N12" s="65"/>
      <c r="O12" s="65"/>
    </row>
    <row r="13" spans="1:17" ht="12.75" customHeight="1" x14ac:dyDescent="0.2">
      <c r="A13" s="14">
        <v>7</v>
      </c>
      <c r="B13" s="15">
        <f t="shared" si="4"/>
        <v>1287.51</v>
      </c>
      <c r="C13" s="15">
        <f t="shared" ref="C13:C30" si="5">A13*275.9</f>
        <v>1931.2999999999997</v>
      </c>
      <c r="D13" s="15">
        <f t="shared" ref="D13:D30" si="6">A13*585.45</f>
        <v>4098.1500000000005</v>
      </c>
      <c r="E13" s="15">
        <v>35</v>
      </c>
      <c r="F13" s="44">
        <v>50</v>
      </c>
      <c r="G13" s="58">
        <v>38</v>
      </c>
      <c r="H13" s="44">
        <f t="shared" si="0"/>
        <v>123</v>
      </c>
      <c r="I13" s="44">
        <f t="shared" si="1"/>
        <v>1410.51</v>
      </c>
      <c r="J13" s="44">
        <f t="shared" si="2"/>
        <v>2054.2999999999997</v>
      </c>
      <c r="K13" s="44">
        <f t="shared" si="3"/>
        <v>4221.1500000000005</v>
      </c>
      <c r="L13" s="67"/>
      <c r="M13" s="65"/>
      <c r="N13" s="65"/>
      <c r="O13" s="65"/>
    </row>
    <row r="14" spans="1:17" ht="12.75" customHeight="1" x14ac:dyDescent="0.2">
      <c r="A14" s="14">
        <v>8</v>
      </c>
      <c r="B14" s="15">
        <f t="shared" si="4"/>
        <v>1471.44</v>
      </c>
      <c r="C14" s="15">
        <f t="shared" si="5"/>
        <v>2207.1999999999998</v>
      </c>
      <c r="D14" s="15">
        <f t="shared" si="6"/>
        <v>4683.6000000000004</v>
      </c>
      <c r="E14" s="15">
        <v>37</v>
      </c>
      <c r="F14" s="44">
        <v>50</v>
      </c>
      <c r="G14" s="58">
        <v>38</v>
      </c>
      <c r="H14" s="44">
        <f t="shared" si="0"/>
        <v>125</v>
      </c>
      <c r="I14" s="44">
        <f t="shared" si="1"/>
        <v>1596.44</v>
      </c>
      <c r="J14" s="44">
        <f t="shared" si="2"/>
        <v>2332.1999999999998</v>
      </c>
      <c r="K14" s="44">
        <f t="shared" si="3"/>
        <v>4808.6000000000004</v>
      </c>
      <c r="L14" s="67"/>
      <c r="M14" s="65"/>
      <c r="N14" s="65"/>
      <c r="O14" s="65"/>
    </row>
    <row r="15" spans="1:17" ht="12.75" customHeight="1" x14ac:dyDescent="0.2">
      <c r="A15" s="14">
        <v>9</v>
      </c>
      <c r="B15" s="15">
        <f t="shared" si="4"/>
        <v>1655.3700000000001</v>
      </c>
      <c r="C15" s="15">
        <f t="shared" si="5"/>
        <v>2483.1</v>
      </c>
      <c r="D15" s="15">
        <f t="shared" si="6"/>
        <v>5269.05</v>
      </c>
      <c r="E15" s="15">
        <v>39</v>
      </c>
      <c r="F15" s="44">
        <v>50</v>
      </c>
      <c r="G15" s="58">
        <v>38</v>
      </c>
      <c r="H15" s="44">
        <f t="shared" si="0"/>
        <v>127</v>
      </c>
      <c r="I15" s="44">
        <f t="shared" si="1"/>
        <v>1782.3700000000001</v>
      </c>
      <c r="J15" s="44">
        <f t="shared" si="2"/>
        <v>2610.1</v>
      </c>
      <c r="K15" s="44">
        <f t="shared" si="3"/>
        <v>5396.05</v>
      </c>
      <c r="L15" s="67"/>
      <c r="M15" s="65"/>
      <c r="N15" s="65"/>
      <c r="O15" s="65"/>
    </row>
    <row r="16" spans="1:17" ht="12.75" customHeight="1" x14ac:dyDescent="0.2">
      <c r="A16" s="14">
        <v>10</v>
      </c>
      <c r="B16" s="15">
        <f t="shared" si="4"/>
        <v>1839.3000000000002</v>
      </c>
      <c r="C16" s="15">
        <f t="shared" si="5"/>
        <v>2759</v>
      </c>
      <c r="D16" s="15">
        <f t="shared" si="6"/>
        <v>5854.5</v>
      </c>
      <c r="E16" s="15">
        <v>41</v>
      </c>
      <c r="F16" s="44">
        <v>50</v>
      </c>
      <c r="G16" s="58">
        <v>38</v>
      </c>
      <c r="H16" s="44">
        <f t="shared" si="0"/>
        <v>129</v>
      </c>
      <c r="I16" s="44">
        <f t="shared" si="1"/>
        <v>1968.3000000000002</v>
      </c>
      <c r="J16" s="44">
        <f t="shared" si="2"/>
        <v>2888</v>
      </c>
      <c r="K16" s="44">
        <f t="shared" si="3"/>
        <v>5983.5</v>
      </c>
      <c r="L16" s="67"/>
      <c r="M16" s="65"/>
      <c r="N16" s="65"/>
      <c r="O16" s="65"/>
    </row>
    <row r="17" spans="1:15" ht="12.75" customHeight="1" x14ac:dyDescent="0.2">
      <c r="A17" s="14">
        <v>11</v>
      </c>
      <c r="B17" s="15">
        <f t="shared" si="4"/>
        <v>2023.23</v>
      </c>
      <c r="C17" s="15">
        <f t="shared" si="5"/>
        <v>3034.8999999999996</v>
      </c>
      <c r="D17" s="15">
        <f t="shared" si="6"/>
        <v>6439.9500000000007</v>
      </c>
      <c r="E17" s="15">
        <v>43</v>
      </c>
      <c r="F17" s="44">
        <v>50</v>
      </c>
      <c r="G17" s="58">
        <v>38</v>
      </c>
      <c r="H17" s="44">
        <f t="shared" si="0"/>
        <v>131</v>
      </c>
      <c r="I17" s="44">
        <f t="shared" si="1"/>
        <v>2154.23</v>
      </c>
      <c r="J17" s="44">
        <f t="shared" si="2"/>
        <v>3165.8999999999996</v>
      </c>
      <c r="K17" s="44">
        <f t="shared" si="3"/>
        <v>6570.9500000000007</v>
      </c>
      <c r="L17" s="67"/>
      <c r="M17" s="65"/>
      <c r="N17" s="65"/>
      <c r="O17" s="65"/>
    </row>
    <row r="18" spans="1:15" ht="12.75" customHeight="1" x14ac:dyDescent="0.2">
      <c r="A18" s="14">
        <v>12</v>
      </c>
      <c r="B18" s="15">
        <f t="shared" si="4"/>
        <v>2207.16</v>
      </c>
      <c r="C18" s="15">
        <f t="shared" si="5"/>
        <v>3310.7999999999997</v>
      </c>
      <c r="D18" s="15">
        <f t="shared" si="6"/>
        <v>7025.4000000000005</v>
      </c>
      <c r="E18" s="15">
        <v>45</v>
      </c>
      <c r="F18" s="44">
        <v>50</v>
      </c>
      <c r="G18" s="58">
        <v>38</v>
      </c>
      <c r="H18" s="44">
        <f t="shared" si="0"/>
        <v>133</v>
      </c>
      <c r="I18" s="44">
        <f t="shared" si="1"/>
        <v>2340.16</v>
      </c>
      <c r="J18" s="44">
        <f t="shared" si="2"/>
        <v>3443.7999999999997</v>
      </c>
      <c r="K18" s="44">
        <f t="shared" si="3"/>
        <v>7158.4000000000005</v>
      </c>
      <c r="L18" s="67"/>
      <c r="M18" s="65"/>
      <c r="N18" s="65"/>
      <c r="O18" s="65"/>
    </row>
    <row r="19" spans="1:15" ht="12.75" customHeight="1" x14ac:dyDescent="0.2">
      <c r="A19" s="14">
        <v>13</v>
      </c>
      <c r="B19" s="15">
        <f t="shared" si="4"/>
        <v>2391.09</v>
      </c>
      <c r="C19" s="15">
        <f t="shared" si="5"/>
        <v>3586.7</v>
      </c>
      <c r="D19" s="15">
        <f t="shared" si="6"/>
        <v>7610.85</v>
      </c>
      <c r="E19" s="15">
        <v>45</v>
      </c>
      <c r="F19" s="44">
        <v>50</v>
      </c>
      <c r="G19" s="58">
        <v>38</v>
      </c>
      <c r="H19" s="44">
        <f t="shared" si="0"/>
        <v>133</v>
      </c>
      <c r="I19" s="44">
        <f t="shared" si="1"/>
        <v>2524.09</v>
      </c>
      <c r="J19" s="44">
        <f t="shared" si="2"/>
        <v>3719.7</v>
      </c>
      <c r="K19" s="44">
        <f t="shared" si="3"/>
        <v>7743.85</v>
      </c>
      <c r="L19" s="67"/>
      <c r="M19" s="65"/>
      <c r="N19" s="65"/>
      <c r="O19" s="65"/>
    </row>
    <row r="20" spans="1:15" ht="12.75" customHeight="1" x14ac:dyDescent="0.2">
      <c r="A20" s="14">
        <v>14</v>
      </c>
      <c r="B20" s="15">
        <f t="shared" si="4"/>
        <v>2575.02</v>
      </c>
      <c r="C20" s="15">
        <f t="shared" si="5"/>
        <v>3862.5999999999995</v>
      </c>
      <c r="D20" s="15">
        <f t="shared" si="6"/>
        <v>8196.3000000000011</v>
      </c>
      <c r="E20" s="15">
        <v>45</v>
      </c>
      <c r="F20" s="44">
        <v>50</v>
      </c>
      <c r="G20" s="58">
        <v>38</v>
      </c>
      <c r="H20" s="44">
        <f t="shared" si="0"/>
        <v>133</v>
      </c>
      <c r="I20" s="44">
        <f t="shared" si="1"/>
        <v>2708.02</v>
      </c>
      <c r="J20" s="44">
        <f t="shared" si="2"/>
        <v>3995.5999999999995</v>
      </c>
      <c r="K20" s="44">
        <f t="shared" si="3"/>
        <v>8329.3000000000011</v>
      </c>
      <c r="L20" s="67"/>
      <c r="M20" s="65"/>
      <c r="N20" s="65"/>
      <c r="O20" s="65"/>
    </row>
    <row r="21" spans="1:15" ht="12.75" customHeight="1" x14ac:dyDescent="0.2">
      <c r="A21" s="14">
        <v>15</v>
      </c>
      <c r="B21" s="15">
        <f t="shared" si="4"/>
        <v>2758.9500000000003</v>
      </c>
      <c r="C21" s="15">
        <f t="shared" si="5"/>
        <v>4138.5</v>
      </c>
      <c r="D21" s="15">
        <f t="shared" si="6"/>
        <v>8781.75</v>
      </c>
      <c r="E21" s="15">
        <v>45</v>
      </c>
      <c r="F21" s="44">
        <v>50</v>
      </c>
      <c r="G21" s="58">
        <v>38</v>
      </c>
      <c r="H21" s="44">
        <f t="shared" si="0"/>
        <v>133</v>
      </c>
      <c r="I21" s="44">
        <f t="shared" si="1"/>
        <v>2891.9500000000003</v>
      </c>
      <c r="J21" s="44">
        <f t="shared" si="2"/>
        <v>4271.5</v>
      </c>
      <c r="K21" s="44">
        <f t="shared" si="3"/>
        <v>8914.75</v>
      </c>
      <c r="L21" s="67"/>
      <c r="M21" s="65"/>
      <c r="N21" s="65"/>
      <c r="O21" s="65"/>
    </row>
    <row r="22" spans="1:15" ht="12.75" customHeight="1" x14ac:dyDescent="0.2">
      <c r="A22" s="14">
        <v>16</v>
      </c>
      <c r="B22" s="15">
        <f t="shared" si="4"/>
        <v>2942.88</v>
      </c>
      <c r="C22" s="15">
        <f t="shared" si="5"/>
        <v>4414.3999999999996</v>
      </c>
      <c r="D22" s="15">
        <f t="shared" si="6"/>
        <v>9367.2000000000007</v>
      </c>
      <c r="E22" s="15">
        <v>45</v>
      </c>
      <c r="F22" s="44">
        <v>50</v>
      </c>
      <c r="G22" s="58">
        <v>38</v>
      </c>
      <c r="H22" s="44">
        <f t="shared" si="0"/>
        <v>133</v>
      </c>
      <c r="I22" s="44">
        <f t="shared" si="1"/>
        <v>3075.88</v>
      </c>
      <c r="J22" s="44">
        <f t="shared" si="2"/>
        <v>4547.3999999999996</v>
      </c>
      <c r="K22" s="44">
        <f t="shared" si="3"/>
        <v>9500.2000000000007</v>
      </c>
      <c r="L22" s="67"/>
      <c r="M22" s="65"/>
      <c r="N22" s="65"/>
      <c r="O22" s="65"/>
    </row>
    <row r="23" spans="1:15" ht="12.75" customHeight="1" x14ac:dyDescent="0.2">
      <c r="A23" s="14">
        <v>17</v>
      </c>
      <c r="B23" s="15">
        <f t="shared" si="4"/>
        <v>3126.81</v>
      </c>
      <c r="C23" s="15">
        <f t="shared" si="5"/>
        <v>4690.2999999999993</v>
      </c>
      <c r="D23" s="15">
        <f t="shared" si="6"/>
        <v>9952.6500000000015</v>
      </c>
      <c r="E23" s="15">
        <v>45</v>
      </c>
      <c r="F23" s="44">
        <v>50</v>
      </c>
      <c r="G23" s="58">
        <v>38</v>
      </c>
      <c r="H23" s="44">
        <f t="shared" si="0"/>
        <v>133</v>
      </c>
      <c r="I23" s="44">
        <f t="shared" si="1"/>
        <v>3259.81</v>
      </c>
      <c r="J23" s="44">
        <f t="shared" si="2"/>
        <v>4823.2999999999993</v>
      </c>
      <c r="K23" s="44">
        <f t="shared" si="3"/>
        <v>10085.650000000001</v>
      </c>
      <c r="L23" s="67"/>
      <c r="M23" s="65"/>
      <c r="N23" s="65"/>
      <c r="O23" s="65"/>
    </row>
    <row r="24" spans="1:15" ht="12.75" customHeight="1" x14ac:dyDescent="0.2">
      <c r="A24" s="14">
        <v>18</v>
      </c>
      <c r="B24" s="15">
        <f t="shared" si="4"/>
        <v>3310.7400000000002</v>
      </c>
      <c r="C24" s="15">
        <f t="shared" si="5"/>
        <v>4966.2</v>
      </c>
      <c r="D24" s="15">
        <f t="shared" si="6"/>
        <v>10538.1</v>
      </c>
      <c r="E24" s="15">
        <v>45</v>
      </c>
      <c r="F24" s="44">
        <v>50</v>
      </c>
      <c r="G24" s="58">
        <v>38</v>
      </c>
      <c r="H24" s="44">
        <f t="shared" si="0"/>
        <v>133</v>
      </c>
      <c r="I24" s="44">
        <f t="shared" si="1"/>
        <v>3443.7400000000002</v>
      </c>
      <c r="J24" s="44">
        <f t="shared" si="2"/>
        <v>5099.2</v>
      </c>
      <c r="K24" s="44">
        <f t="shared" si="3"/>
        <v>10671.1</v>
      </c>
      <c r="L24" s="67"/>
      <c r="M24" s="65"/>
      <c r="N24" s="65"/>
      <c r="O24" s="65"/>
    </row>
    <row r="25" spans="1:15" ht="12.75" customHeight="1" x14ac:dyDescent="0.2">
      <c r="A25" s="14">
        <v>19</v>
      </c>
      <c r="B25" s="15">
        <f t="shared" si="4"/>
        <v>3494.67</v>
      </c>
      <c r="C25" s="15">
        <f t="shared" si="5"/>
        <v>5242.0999999999995</v>
      </c>
      <c r="D25" s="15">
        <f t="shared" si="6"/>
        <v>11123.550000000001</v>
      </c>
      <c r="E25" s="15">
        <v>45</v>
      </c>
      <c r="F25" s="44">
        <v>50</v>
      </c>
      <c r="G25" s="58">
        <v>38</v>
      </c>
      <c r="H25" s="44">
        <f t="shared" si="0"/>
        <v>133</v>
      </c>
      <c r="I25" s="44">
        <f t="shared" si="1"/>
        <v>3627.67</v>
      </c>
      <c r="J25" s="44">
        <f t="shared" si="2"/>
        <v>5375.0999999999995</v>
      </c>
      <c r="K25" s="44">
        <f t="shared" si="3"/>
        <v>11256.550000000001</v>
      </c>
      <c r="L25" s="67"/>
      <c r="M25" s="65"/>
      <c r="N25" s="65"/>
      <c r="O25" s="65"/>
    </row>
    <row r="26" spans="1:15" ht="12.75" customHeight="1" x14ac:dyDescent="0.2">
      <c r="A26" s="14">
        <v>20</v>
      </c>
      <c r="B26" s="15">
        <f t="shared" si="4"/>
        <v>3678.6000000000004</v>
      </c>
      <c r="C26" s="15">
        <f t="shared" si="5"/>
        <v>5518</v>
      </c>
      <c r="D26" s="15">
        <f t="shared" si="6"/>
        <v>11709</v>
      </c>
      <c r="E26" s="15">
        <v>45</v>
      </c>
      <c r="F26" s="44">
        <v>50</v>
      </c>
      <c r="G26" s="58">
        <v>38</v>
      </c>
      <c r="H26" s="44">
        <f t="shared" si="0"/>
        <v>133</v>
      </c>
      <c r="I26" s="44">
        <f t="shared" si="1"/>
        <v>3811.6000000000004</v>
      </c>
      <c r="J26" s="44">
        <f t="shared" si="2"/>
        <v>5651</v>
      </c>
      <c r="K26" s="44">
        <f t="shared" si="3"/>
        <v>11842</v>
      </c>
      <c r="L26" s="67"/>
      <c r="M26" s="65"/>
      <c r="N26" s="65"/>
      <c r="O26" s="65"/>
    </row>
    <row r="27" spans="1:15" ht="12.75" customHeight="1" x14ac:dyDescent="0.2">
      <c r="A27" s="14">
        <v>21</v>
      </c>
      <c r="B27" s="15">
        <f t="shared" si="4"/>
        <v>3862.53</v>
      </c>
      <c r="C27" s="15">
        <f t="shared" si="5"/>
        <v>5793.9</v>
      </c>
      <c r="D27" s="15">
        <f t="shared" si="6"/>
        <v>12294.45</v>
      </c>
      <c r="E27" s="15">
        <v>45</v>
      </c>
      <c r="F27" s="44">
        <v>50</v>
      </c>
      <c r="G27" s="58">
        <v>38</v>
      </c>
      <c r="H27" s="44">
        <f t="shared" si="0"/>
        <v>133</v>
      </c>
      <c r="I27" s="44">
        <f t="shared" si="1"/>
        <v>3995.53</v>
      </c>
      <c r="J27" s="44">
        <f t="shared" si="2"/>
        <v>5926.9</v>
      </c>
      <c r="K27" s="44">
        <f t="shared" si="3"/>
        <v>12427.45</v>
      </c>
      <c r="L27" s="67"/>
      <c r="M27" s="65"/>
      <c r="N27" s="65"/>
      <c r="O27" s="65"/>
    </row>
    <row r="28" spans="1:15" ht="12.75" customHeight="1" x14ac:dyDescent="0.2">
      <c r="A28" s="14">
        <v>22</v>
      </c>
      <c r="B28" s="15">
        <f t="shared" si="4"/>
        <v>4046.46</v>
      </c>
      <c r="C28" s="15">
        <f t="shared" si="5"/>
        <v>6069.7999999999993</v>
      </c>
      <c r="D28" s="15">
        <f t="shared" si="6"/>
        <v>12879.900000000001</v>
      </c>
      <c r="E28" s="15">
        <v>45</v>
      </c>
      <c r="F28" s="44">
        <v>50</v>
      </c>
      <c r="G28" s="58">
        <v>38</v>
      </c>
      <c r="H28" s="44">
        <f t="shared" si="0"/>
        <v>133</v>
      </c>
      <c r="I28" s="44">
        <f t="shared" si="1"/>
        <v>4179.46</v>
      </c>
      <c r="J28" s="44">
        <f t="shared" si="2"/>
        <v>6202.7999999999993</v>
      </c>
      <c r="K28" s="44">
        <f t="shared" si="3"/>
        <v>13012.900000000001</v>
      </c>
      <c r="L28" s="67"/>
      <c r="M28" s="65"/>
      <c r="N28" s="65"/>
      <c r="O28" s="65"/>
    </row>
    <row r="29" spans="1:15" ht="12.75" customHeight="1" x14ac:dyDescent="0.2">
      <c r="A29" s="14">
        <v>23</v>
      </c>
      <c r="B29" s="15">
        <f t="shared" si="4"/>
        <v>4230.3900000000003</v>
      </c>
      <c r="C29" s="15">
        <f t="shared" si="5"/>
        <v>6345.7</v>
      </c>
      <c r="D29" s="15">
        <f t="shared" si="6"/>
        <v>13465.35</v>
      </c>
      <c r="E29" s="15">
        <v>45</v>
      </c>
      <c r="F29" s="44">
        <v>50</v>
      </c>
      <c r="G29" s="58">
        <v>38</v>
      </c>
      <c r="H29" s="44">
        <f t="shared" si="0"/>
        <v>133</v>
      </c>
      <c r="I29" s="44">
        <f t="shared" si="1"/>
        <v>4363.3900000000003</v>
      </c>
      <c r="J29" s="44">
        <f t="shared" si="2"/>
        <v>6478.7</v>
      </c>
      <c r="K29" s="44">
        <f t="shared" si="3"/>
        <v>13598.35</v>
      </c>
      <c r="L29" s="67"/>
      <c r="M29" s="65"/>
      <c r="N29" s="65"/>
      <c r="O29" s="65"/>
    </row>
    <row r="30" spans="1:15" ht="12.75" customHeight="1" x14ac:dyDescent="0.2">
      <c r="A30" s="14">
        <v>24</v>
      </c>
      <c r="B30" s="15">
        <f t="shared" si="4"/>
        <v>4414.32</v>
      </c>
      <c r="C30" s="15">
        <f t="shared" si="5"/>
        <v>6621.5999999999995</v>
      </c>
      <c r="D30" s="15">
        <f t="shared" si="6"/>
        <v>14050.800000000001</v>
      </c>
      <c r="E30" s="15">
        <v>45</v>
      </c>
      <c r="F30" s="44">
        <v>50</v>
      </c>
      <c r="G30" s="58">
        <v>38</v>
      </c>
      <c r="H30" s="44">
        <f t="shared" si="0"/>
        <v>133</v>
      </c>
      <c r="I30" s="44">
        <f t="shared" si="1"/>
        <v>4547.32</v>
      </c>
      <c r="J30" s="44">
        <f t="shared" si="2"/>
        <v>6754.5999999999995</v>
      </c>
      <c r="K30" s="44">
        <f t="shared" si="3"/>
        <v>14183.800000000001</v>
      </c>
      <c r="L30" s="67"/>
      <c r="M30" s="65"/>
      <c r="N30" s="65"/>
      <c r="O30" s="65"/>
    </row>
    <row r="33" spans="1:6" x14ac:dyDescent="0.2">
      <c r="A33" s="40"/>
      <c r="B33" s="60" t="s">
        <v>13</v>
      </c>
    </row>
    <row r="34" spans="1:6" x14ac:dyDescent="0.2">
      <c r="B34" s="27" t="s">
        <v>26</v>
      </c>
    </row>
    <row r="35" spans="1:6" x14ac:dyDescent="0.2">
      <c r="A35" s="40"/>
      <c r="B35" s="27" t="s">
        <v>44</v>
      </c>
    </row>
    <row r="36" spans="1:6" x14ac:dyDescent="0.2">
      <c r="B36" s="27"/>
    </row>
    <row r="37" spans="1:6" ht="12" customHeight="1" x14ac:dyDescent="0.2">
      <c r="B37" s="27"/>
    </row>
    <row r="38" spans="1:6" ht="9.75" customHeight="1" x14ac:dyDescent="0.2">
      <c r="B38" s="81"/>
      <c r="C38" s="113" t="s">
        <v>14</v>
      </c>
      <c r="D38" s="113"/>
      <c r="E38" s="113"/>
      <c r="F38" s="113"/>
    </row>
    <row r="39" spans="1:6" x14ac:dyDescent="0.2">
      <c r="B39" s="81"/>
      <c r="C39" s="113" t="s">
        <v>15</v>
      </c>
      <c r="D39" s="113"/>
      <c r="E39" s="113"/>
      <c r="F39" s="113"/>
    </row>
    <row r="40" spans="1:6" x14ac:dyDescent="0.2">
      <c r="B40" s="81"/>
      <c r="C40" s="101" t="s">
        <v>16</v>
      </c>
      <c r="D40" s="101" t="s">
        <v>17</v>
      </c>
      <c r="E40" s="101" t="s">
        <v>18</v>
      </c>
      <c r="F40" s="101" t="s">
        <v>19</v>
      </c>
    </row>
    <row r="41" spans="1:6" x14ac:dyDescent="0.2">
      <c r="B41" s="81" t="s">
        <v>20</v>
      </c>
      <c r="C41" s="83">
        <v>580</v>
      </c>
      <c r="D41" s="83">
        <v>377</v>
      </c>
      <c r="E41" s="83">
        <v>377</v>
      </c>
      <c r="F41" s="83">
        <v>305</v>
      </c>
    </row>
    <row r="42" spans="1:6" x14ac:dyDescent="0.2">
      <c r="B42" s="81" t="s">
        <v>21</v>
      </c>
      <c r="C42" s="83">
        <v>716</v>
      </c>
      <c r="D42" s="83">
        <v>466</v>
      </c>
      <c r="E42" s="83">
        <v>466</v>
      </c>
      <c r="F42" s="83">
        <v>377</v>
      </c>
    </row>
    <row r="43" spans="1:6" x14ac:dyDescent="0.2">
      <c r="B43" s="81" t="s">
        <v>22</v>
      </c>
      <c r="C43" s="84">
        <v>1289</v>
      </c>
      <c r="D43" s="83">
        <v>839</v>
      </c>
      <c r="E43" s="83">
        <v>839</v>
      </c>
      <c r="F43" s="83">
        <v>679</v>
      </c>
    </row>
    <row r="44" spans="1:6" x14ac:dyDescent="0.2">
      <c r="B44" s="81" t="s">
        <v>23</v>
      </c>
      <c r="C44" s="85">
        <v>2721</v>
      </c>
      <c r="D44" s="85">
        <v>1772</v>
      </c>
      <c r="E44" s="85">
        <v>1772</v>
      </c>
      <c r="F44" s="85">
        <v>1435</v>
      </c>
    </row>
    <row r="45" spans="1:6" x14ac:dyDescent="0.2">
      <c r="B45" s="81" t="s">
        <v>23</v>
      </c>
      <c r="C45" s="85">
        <v>2721</v>
      </c>
      <c r="D45" s="85">
        <v>1772</v>
      </c>
      <c r="E45" s="85">
        <v>1772</v>
      </c>
      <c r="F45" s="85">
        <v>1435</v>
      </c>
    </row>
  </sheetData>
  <mergeCells count="7">
    <mergeCell ref="C39:F39"/>
    <mergeCell ref="C38:F38"/>
    <mergeCell ref="E4:G4"/>
    <mergeCell ref="H5:H6"/>
    <mergeCell ref="E5:E6"/>
    <mergeCell ref="F5:F6"/>
    <mergeCell ref="G5:G6"/>
  </mergeCells>
  <pageMargins left="0.2" right="0.2" top="0.25" bottom="0.25" header="0.3" footer="0.3"/>
  <pageSetup orientation="landscape"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activeCell="D13" sqref="D13:D30"/>
    </sheetView>
  </sheetViews>
  <sheetFormatPr defaultColWidth="9.140625" defaultRowHeight="12.75" x14ac:dyDescent="0.2"/>
  <cols>
    <col min="1" max="1" width="10.7109375" style="5" customWidth="1"/>
    <col min="2" max="4" width="12.28515625" style="5" customWidth="1"/>
    <col min="5" max="8" width="10.7109375" style="5" customWidth="1"/>
    <col min="9" max="11" width="12.28515625" style="5" customWidth="1"/>
    <col min="12" max="14" width="12.85546875" style="5" customWidth="1"/>
    <col min="15" max="16384" width="9.140625" style="5"/>
  </cols>
  <sheetData>
    <row r="1" spans="1:16" ht="18.75" x14ac:dyDescent="0.3">
      <c r="A1" s="1" t="s">
        <v>49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</row>
    <row r="2" spans="1:16" x14ac:dyDescent="0.2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"/>
      <c r="N2" s="4"/>
    </row>
    <row r="3" spans="1:16" x14ac:dyDescent="0.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7"/>
    </row>
    <row r="4" spans="1:16" ht="12.75" customHeight="1" x14ac:dyDescent="0.2">
      <c r="A4" s="19"/>
      <c r="B4" s="41" t="s">
        <v>5</v>
      </c>
      <c r="C4" s="35"/>
      <c r="D4" s="36"/>
      <c r="E4" s="114" t="s">
        <v>8</v>
      </c>
      <c r="F4" s="115"/>
      <c r="G4" s="116"/>
      <c r="H4" s="104"/>
      <c r="I4" s="25" t="s">
        <v>9</v>
      </c>
      <c r="J4" s="25" t="s">
        <v>9</v>
      </c>
      <c r="K4" s="25" t="s">
        <v>9</v>
      </c>
      <c r="L4" s="66"/>
      <c r="M4" s="29"/>
      <c r="N4" s="29"/>
      <c r="O4" s="29"/>
      <c r="P4" s="27"/>
    </row>
    <row r="5" spans="1:16" x14ac:dyDescent="0.2">
      <c r="A5" s="18" t="s">
        <v>0</v>
      </c>
      <c r="B5" s="25" t="s">
        <v>31</v>
      </c>
      <c r="C5" s="25" t="s">
        <v>28</v>
      </c>
      <c r="D5" s="25" t="s">
        <v>29</v>
      </c>
      <c r="E5" s="117" t="s">
        <v>6</v>
      </c>
      <c r="F5" s="117" t="s">
        <v>7</v>
      </c>
      <c r="G5" s="119" t="s">
        <v>48</v>
      </c>
      <c r="H5" s="121" t="s">
        <v>12</v>
      </c>
      <c r="I5" s="37" t="s">
        <v>10</v>
      </c>
      <c r="J5" s="24" t="s">
        <v>10</v>
      </c>
      <c r="K5" s="24" t="s">
        <v>10</v>
      </c>
      <c r="L5" s="66"/>
      <c r="M5" s="29"/>
      <c r="N5" s="29"/>
      <c r="O5" s="29"/>
      <c r="P5" s="27"/>
    </row>
    <row r="6" spans="1:16" x14ac:dyDescent="0.2">
      <c r="A6" s="13" t="s">
        <v>1</v>
      </c>
      <c r="B6" s="59" t="s">
        <v>2</v>
      </c>
      <c r="C6" s="12" t="s">
        <v>3</v>
      </c>
      <c r="D6" s="43" t="s">
        <v>4</v>
      </c>
      <c r="E6" s="118"/>
      <c r="F6" s="118"/>
      <c r="G6" s="120"/>
      <c r="H6" s="118"/>
      <c r="I6" s="12" t="s">
        <v>2</v>
      </c>
      <c r="J6" s="12" t="s">
        <v>3</v>
      </c>
      <c r="K6" s="12" t="s">
        <v>11</v>
      </c>
      <c r="L6" s="102"/>
      <c r="M6" s="29"/>
      <c r="N6" s="29"/>
      <c r="O6" s="64"/>
      <c r="P6" s="27"/>
    </row>
    <row r="7" spans="1:16" ht="12.75" customHeight="1" x14ac:dyDescent="0.2">
      <c r="A7" s="14">
        <v>1</v>
      </c>
      <c r="B7" s="44">
        <v>183.93</v>
      </c>
      <c r="C7" s="44">
        <v>183.93</v>
      </c>
      <c r="D7" s="44">
        <v>183.93</v>
      </c>
      <c r="E7" s="44">
        <v>34</v>
      </c>
      <c r="F7" s="44">
        <v>50</v>
      </c>
      <c r="G7" s="58">
        <v>38</v>
      </c>
      <c r="H7" s="44">
        <f t="shared" ref="H7:H12" si="0">SUM(E7:G7)</f>
        <v>122</v>
      </c>
      <c r="I7" s="44">
        <f t="shared" ref="I7:I30" si="1">SUM(B7,H7)</f>
        <v>305.93</v>
      </c>
      <c r="J7" s="44">
        <f t="shared" ref="J7:J30" si="2">SUM(C7,H7)</f>
        <v>305.93</v>
      </c>
      <c r="K7" s="44">
        <f t="shared" ref="K7:K30" si="3">SUM(D7,H7)</f>
        <v>305.93</v>
      </c>
      <c r="L7" s="67"/>
      <c r="M7" s="65"/>
      <c r="N7" s="65"/>
      <c r="O7" s="65"/>
      <c r="P7" s="27"/>
    </row>
    <row r="8" spans="1:16" ht="12.75" customHeight="1" x14ac:dyDescent="0.2">
      <c r="A8" s="14">
        <v>2</v>
      </c>
      <c r="B8" s="44">
        <f t="shared" ref="B8:B30" si="4">+$B$7*A8</f>
        <v>367.86</v>
      </c>
      <c r="C8" s="44">
        <f>+$B$7*A8</f>
        <v>367.86</v>
      </c>
      <c r="D8" s="44">
        <f>A8*$D$7</f>
        <v>367.86</v>
      </c>
      <c r="E8" s="44">
        <v>34</v>
      </c>
      <c r="F8" s="44">
        <v>50</v>
      </c>
      <c r="G8" s="58">
        <v>38</v>
      </c>
      <c r="H8" s="44">
        <f t="shared" si="0"/>
        <v>122</v>
      </c>
      <c r="I8" s="44">
        <f t="shared" si="1"/>
        <v>489.86</v>
      </c>
      <c r="J8" s="44">
        <f t="shared" si="2"/>
        <v>489.86</v>
      </c>
      <c r="K8" s="44">
        <f t="shared" si="3"/>
        <v>489.86</v>
      </c>
      <c r="L8" s="67"/>
      <c r="M8" s="65"/>
      <c r="N8" s="65"/>
      <c r="O8" s="65"/>
    </row>
    <row r="9" spans="1:16" ht="12.75" customHeight="1" x14ac:dyDescent="0.2">
      <c r="A9" s="14">
        <v>3</v>
      </c>
      <c r="B9" s="44">
        <f t="shared" si="4"/>
        <v>551.79</v>
      </c>
      <c r="C9" s="44">
        <f>+$B$7*A9</f>
        <v>551.79</v>
      </c>
      <c r="D9" s="44">
        <f>A9*$D$7</f>
        <v>551.79</v>
      </c>
      <c r="E9" s="44">
        <v>34</v>
      </c>
      <c r="F9" s="44">
        <v>50</v>
      </c>
      <c r="G9" s="58">
        <v>38</v>
      </c>
      <c r="H9" s="44">
        <f t="shared" si="0"/>
        <v>122</v>
      </c>
      <c r="I9" s="44">
        <f t="shared" si="1"/>
        <v>673.79</v>
      </c>
      <c r="J9" s="44">
        <f t="shared" si="2"/>
        <v>673.79</v>
      </c>
      <c r="K9" s="44">
        <f t="shared" si="3"/>
        <v>673.79</v>
      </c>
      <c r="L9" s="67"/>
      <c r="M9" s="65"/>
      <c r="N9" s="65"/>
      <c r="O9" s="65"/>
    </row>
    <row r="10" spans="1:16" ht="12.75" customHeight="1" x14ac:dyDescent="0.2">
      <c r="A10" s="14">
        <v>4</v>
      </c>
      <c r="B10" s="15">
        <f t="shared" si="4"/>
        <v>735.72</v>
      </c>
      <c r="C10" s="44">
        <f>+$B$7*A10</f>
        <v>735.72</v>
      </c>
      <c r="D10" s="15">
        <f>A10*$D$7</f>
        <v>735.72</v>
      </c>
      <c r="E10" s="44">
        <v>34</v>
      </c>
      <c r="F10" s="44">
        <v>50</v>
      </c>
      <c r="G10" s="58">
        <v>38</v>
      </c>
      <c r="H10" s="44">
        <f t="shared" si="0"/>
        <v>122</v>
      </c>
      <c r="I10" s="44">
        <f t="shared" si="1"/>
        <v>857.72</v>
      </c>
      <c r="J10" s="44">
        <f t="shared" si="2"/>
        <v>857.72</v>
      </c>
      <c r="K10" s="44">
        <f t="shared" si="3"/>
        <v>857.72</v>
      </c>
      <c r="L10" s="67"/>
      <c r="M10" s="65"/>
      <c r="N10" s="65"/>
      <c r="O10" s="65"/>
    </row>
    <row r="11" spans="1:16" ht="12.75" customHeight="1" x14ac:dyDescent="0.2">
      <c r="A11" s="14">
        <v>5</v>
      </c>
      <c r="B11" s="15">
        <f t="shared" si="4"/>
        <v>919.65000000000009</v>
      </c>
      <c r="C11" s="44">
        <f>+$B$7*A11</f>
        <v>919.65000000000009</v>
      </c>
      <c r="D11" s="15">
        <f>A11*$D$7</f>
        <v>919.65000000000009</v>
      </c>
      <c r="E11" s="44">
        <v>34</v>
      </c>
      <c r="F11" s="44">
        <v>50</v>
      </c>
      <c r="G11" s="58">
        <v>38</v>
      </c>
      <c r="H11" s="44">
        <f t="shared" si="0"/>
        <v>122</v>
      </c>
      <c r="I11" s="44">
        <f t="shared" si="1"/>
        <v>1041.6500000000001</v>
      </c>
      <c r="J11" s="44">
        <f t="shared" si="2"/>
        <v>1041.6500000000001</v>
      </c>
      <c r="K11" s="44">
        <f t="shared" si="3"/>
        <v>1041.6500000000001</v>
      </c>
      <c r="L11" s="67"/>
      <c r="M11" s="65"/>
      <c r="N11" s="65"/>
      <c r="O11" s="65"/>
    </row>
    <row r="12" spans="1:16" ht="12.75" customHeight="1" x14ac:dyDescent="0.2">
      <c r="A12" s="14">
        <v>6</v>
      </c>
      <c r="B12" s="15">
        <f t="shared" si="4"/>
        <v>1103.58</v>
      </c>
      <c r="C12" s="44">
        <f>+$B$7*A12</f>
        <v>1103.58</v>
      </c>
      <c r="D12" s="15">
        <f>A12*$D$7</f>
        <v>1103.58</v>
      </c>
      <c r="E12" s="44">
        <v>34</v>
      </c>
      <c r="F12" s="44">
        <v>50</v>
      </c>
      <c r="G12" s="58">
        <v>38</v>
      </c>
      <c r="H12" s="44">
        <f t="shared" si="0"/>
        <v>122</v>
      </c>
      <c r="I12" s="44">
        <f t="shared" si="1"/>
        <v>1225.58</v>
      </c>
      <c r="J12" s="44">
        <f t="shared" si="2"/>
        <v>1225.58</v>
      </c>
      <c r="K12" s="44">
        <f t="shared" si="3"/>
        <v>1225.58</v>
      </c>
      <c r="L12" s="67"/>
      <c r="M12" s="65"/>
      <c r="N12" s="65"/>
      <c r="O12" s="65"/>
    </row>
    <row r="13" spans="1:16" ht="12.75" customHeight="1" x14ac:dyDescent="0.2">
      <c r="A13" s="14">
        <v>7</v>
      </c>
      <c r="B13" s="15">
        <f t="shared" si="4"/>
        <v>1287.51</v>
      </c>
      <c r="C13" s="15">
        <f t="shared" ref="C13:C30" si="5">A13*275.9</f>
        <v>1931.2999999999997</v>
      </c>
      <c r="D13" s="15">
        <f t="shared" ref="D13:D30" si="6">A13*585.45</f>
        <v>4098.1500000000005</v>
      </c>
      <c r="E13" s="44">
        <v>34</v>
      </c>
      <c r="F13" s="44">
        <v>50</v>
      </c>
      <c r="G13" s="58">
        <v>38</v>
      </c>
      <c r="H13" s="44">
        <f t="shared" ref="H13:H30" si="7">SUM(E13:G13)</f>
        <v>122</v>
      </c>
      <c r="I13" s="44">
        <f t="shared" si="1"/>
        <v>1409.51</v>
      </c>
      <c r="J13" s="44">
        <f t="shared" si="2"/>
        <v>2053.2999999999997</v>
      </c>
      <c r="K13" s="44">
        <f t="shared" si="3"/>
        <v>4220.1500000000005</v>
      </c>
      <c r="L13" s="67"/>
      <c r="M13" s="65"/>
      <c r="N13" s="65"/>
      <c r="O13" s="65"/>
    </row>
    <row r="14" spans="1:16" ht="12.75" customHeight="1" x14ac:dyDescent="0.2">
      <c r="A14" s="14">
        <v>8</v>
      </c>
      <c r="B14" s="15">
        <f t="shared" si="4"/>
        <v>1471.44</v>
      </c>
      <c r="C14" s="15">
        <f t="shared" si="5"/>
        <v>2207.1999999999998</v>
      </c>
      <c r="D14" s="15">
        <f t="shared" si="6"/>
        <v>4683.6000000000004</v>
      </c>
      <c r="E14" s="44">
        <v>34</v>
      </c>
      <c r="F14" s="44">
        <v>50</v>
      </c>
      <c r="G14" s="58">
        <v>38</v>
      </c>
      <c r="H14" s="44">
        <f t="shared" si="7"/>
        <v>122</v>
      </c>
      <c r="I14" s="44">
        <f t="shared" si="1"/>
        <v>1593.44</v>
      </c>
      <c r="J14" s="44">
        <f t="shared" si="2"/>
        <v>2329.1999999999998</v>
      </c>
      <c r="K14" s="44">
        <f t="shared" si="3"/>
        <v>4805.6000000000004</v>
      </c>
      <c r="L14" s="67"/>
      <c r="M14" s="65"/>
      <c r="N14" s="65"/>
      <c r="O14" s="65"/>
    </row>
    <row r="15" spans="1:16" ht="12.75" customHeight="1" x14ac:dyDescent="0.2">
      <c r="A15" s="14">
        <v>9</v>
      </c>
      <c r="B15" s="15">
        <f t="shared" si="4"/>
        <v>1655.3700000000001</v>
      </c>
      <c r="C15" s="15">
        <f t="shared" si="5"/>
        <v>2483.1</v>
      </c>
      <c r="D15" s="15">
        <f t="shared" si="6"/>
        <v>5269.05</v>
      </c>
      <c r="E15" s="44">
        <v>34</v>
      </c>
      <c r="F15" s="44">
        <v>50</v>
      </c>
      <c r="G15" s="58">
        <v>38</v>
      </c>
      <c r="H15" s="44">
        <f t="shared" si="7"/>
        <v>122</v>
      </c>
      <c r="I15" s="44">
        <f t="shared" si="1"/>
        <v>1777.3700000000001</v>
      </c>
      <c r="J15" s="44">
        <f t="shared" si="2"/>
        <v>2605.1</v>
      </c>
      <c r="K15" s="44">
        <f t="shared" si="3"/>
        <v>5391.05</v>
      </c>
      <c r="L15" s="67"/>
      <c r="M15" s="65"/>
      <c r="N15" s="65"/>
      <c r="O15" s="65"/>
    </row>
    <row r="16" spans="1:16" ht="12.75" customHeight="1" x14ac:dyDescent="0.2">
      <c r="A16" s="14">
        <v>10</v>
      </c>
      <c r="B16" s="15">
        <f t="shared" si="4"/>
        <v>1839.3000000000002</v>
      </c>
      <c r="C16" s="15">
        <f t="shared" si="5"/>
        <v>2759</v>
      </c>
      <c r="D16" s="15">
        <f t="shared" si="6"/>
        <v>5854.5</v>
      </c>
      <c r="E16" s="44">
        <v>34</v>
      </c>
      <c r="F16" s="44">
        <v>50</v>
      </c>
      <c r="G16" s="58">
        <v>38</v>
      </c>
      <c r="H16" s="44">
        <f t="shared" si="7"/>
        <v>122</v>
      </c>
      <c r="I16" s="44">
        <f t="shared" si="1"/>
        <v>1961.3000000000002</v>
      </c>
      <c r="J16" s="44">
        <f t="shared" si="2"/>
        <v>2881</v>
      </c>
      <c r="K16" s="44">
        <f t="shared" si="3"/>
        <v>5976.5</v>
      </c>
      <c r="L16" s="67"/>
      <c r="M16" s="65"/>
      <c r="N16" s="65"/>
      <c r="O16" s="65"/>
    </row>
    <row r="17" spans="1:15" ht="12.75" customHeight="1" x14ac:dyDescent="0.2">
      <c r="A17" s="14">
        <v>11</v>
      </c>
      <c r="B17" s="15">
        <f t="shared" si="4"/>
        <v>2023.23</v>
      </c>
      <c r="C17" s="15">
        <f t="shared" si="5"/>
        <v>3034.8999999999996</v>
      </c>
      <c r="D17" s="15">
        <f t="shared" si="6"/>
        <v>6439.9500000000007</v>
      </c>
      <c r="E17" s="44">
        <v>34</v>
      </c>
      <c r="F17" s="44">
        <v>50</v>
      </c>
      <c r="G17" s="58">
        <v>38</v>
      </c>
      <c r="H17" s="44">
        <f t="shared" si="7"/>
        <v>122</v>
      </c>
      <c r="I17" s="44">
        <f t="shared" si="1"/>
        <v>2145.23</v>
      </c>
      <c r="J17" s="44">
        <f t="shared" si="2"/>
        <v>3156.8999999999996</v>
      </c>
      <c r="K17" s="44">
        <f t="shared" si="3"/>
        <v>6561.9500000000007</v>
      </c>
      <c r="L17" s="67"/>
      <c r="M17" s="65"/>
      <c r="N17" s="65"/>
      <c r="O17" s="65"/>
    </row>
    <row r="18" spans="1:15" ht="12.75" customHeight="1" x14ac:dyDescent="0.2">
      <c r="A18" s="14">
        <v>12</v>
      </c>
      <c r="B18" s="15">
        <f t="shared" si="4"/>
        <v>2207.16</v>
      </c>
      <c r="C18" s="15">
        <f t="shared" si="5"/>
        <v>3310.7999999999997</v>
      </c>
      <c r="D18" s="15">
        <f t="shared" si="6"/>
        <v>7025.4000000000005</v>
      </c>
      <c r="E18" s="44">
        <v>34</v>
      </c>
      <c r="F18" s="44">
        <v>50</v>
      </c>
      <c r="G18" s="58">
        <v>38</v>
      </c>
      <c r="H18" s="44">
        <f t="shared" si="7"/>
        <v>122</v>
      </c>
      <c r="I18" s="44">
        <f t="shared" si="1"/>
        <v>2329.16</v>
      </c>
      <c r="J18" s="44">
        <f t="shared" si="2"/>
        <v>3432.7999999999997</v>
      </c>
      <c r="K18" s="44">
        <f t="shared" si="3"/>
        <v>7147.4000000000005</v>
      </c>
      <c r="L18" s="67"/>
      <c r="M18" s="65"/>
      <c r="N18" s="65"/>
      <c r="O18" s="65"/>
    </row>
    <row r="19" spans="1:15" ht="12.75" customHeight="1" x14ac:dyDescent="0.2">
      <c r="A19" s="14">
        <v>13</v>
      </c>
      <c r="B19" s="15">
        <f t="shared" si="4"/>
        <v>2391.09</v>
      </c>
      <c r="C19" s="15">
        <f t="shared" si="5"/>
        <v>3586.7</v>
      </c>
      <c r="D19" s="15">
        <f t="shared" si="6"/>
        <v>7610.85</v>
      </c>
      <c r="E19" s="44">
        <v>34</v>
      </c>
      <c r="F19" s="44">
        <v>50</v>
      </c>
      <c r="G19" s="58">
        <v>38</v>
      </c>
      <c r="H19" s="44">
        <f t="shared" si="7"/>
        <v>122</v>
      </c>
      <c r="I19" s="44">
        <f t="shared" si="1"/>
        <v>2513.09</v>
      </c>
      <c r="J19" s="44">
        <f t="shared" si="2"/>
        <v>3708.7</v>
      </c>
      <c r="K19" s="44">
        <f t="shared" si="3"/>
        <v>7732.85</v>
      </c>
      <c r="L19" s="67"/>
      <c r="M19" s="65"/>
      <c r="N19" s="65"/>
      <c r="O19" s="65"/>
    </row>
    <row r="20" spans="1:15" ht="12.75" customHeight="1" x14ac:dyDescent="0.2">
      <c r="A20" s="14">
        <v>14</v>
      </c>
      <c r="B20" s="15">
        <f t="shared" si="4"/>
        <v>2575.02</v>
      </c>
      <c r="C20" s="15">
        <f t="shared" si="5"/>
        <v>3862.5999999999995</v>
      </c>
      <c r="D20" s="15">
        <f t="shared" si="6"/>
        <v>8196.3000000000011</v>
      </c>
      <c r="E20" s="44">
        <v>34</v>
      </c>
      <c r="F20" s="44">
        <v>50</v>
      </c>
      <c r="G20" s="58">
        <v>38</v>
      </c>
      <c r="H20" s="44">
        <f t="shared" si="7"/>
        <v>122</v>
      </c>
      <c r="I20" s="44">
        <f t="shared" si="1"/>
        <v>2697.02</v>
      </c>
      <c r="J20" s="44">
        <f t="shared" si="2"/>
        <v>3984.5999999999995</v>
      </c>
      <c r="K20" s="44">
        <f t="shared" si="3"/>
        <v>8318.3000000000011</v>
      </c>
      <c r="L20" s="67"/>
      <c r="M20" s="65"/>
      <c r="N20" s="65"/>
      <c r="O20" s="65"/>
    </row>
    <row r="21" spans="1:15" ht="12.75" customHeight="1" x14ac:dyDescent="0.2">
      <c r="A21" s="14">
        <v>15</v>
      </c>
      <c r="B21" s="15">
        <f t="shared" si="4"/>
        <v>2758.9500000000003</v>
      </c>
      <c r="C21" s="15">
        <f t="shared" si="5"/>
        <v>4138.5</v>
      </c>
      <c r="D21" s="15">
        <f t="shared" si="6"/>
        <v>8781.75</v>
      </c>
      <c r="E21" s="44">
        <v>34</v>
      </c>
      <c r="F21" s="44">
        <v>50</v>
      </c>
      <c r="G21" s="58">
        <v>38</v>
      </c>
      <c r="H21" s="44">
        <f t="shared" si="7"/>
        <v>122</v>
      </c>
      <c r="I21" s="44">
        <f t="shared" si="1"/>
        <v>2880.9500000000003</v>
      </c>
      <c r="J21" s="44">
        <f t="shared" si="2"/>
        <v>4260.5</v>
      </c>
      <c r="K21" s="44">
        <f t="shared" si="3"/>
        <v>8903.75</v>
      </c>
      <c r="L21" s="67"/>
      <c r="M21" s="65"/>
      <c r="N21" s="65"/>
      <c r="O21" s="65"/>
    </row>
    <row r="22" spans="1:15" ht="12.75" customHeight="1" x14ac:dyDescent="0.2">
      <c r="A22" s="14">
        <v>16</v>
      </c>
      <c r="B22" s="15">
        <f t="shared" si="4"/>
        <v>2942.88</v>
      </c>
      <c r="C22" s="15">
        <f t="shared" si="5"/>
        <v>4414.3999999999996</v>
      </c>
      <c r="D22" s="15">
        <f t="shared" si="6"/>
        <v>9367.2000000000007</v>
      </c>
      <c r="E22" s="44">
        <v>34</v>
      </c>
      <c r="F22" s="44">
        <v>50</v>
      </c>
      <c r="G22" s="58">
        <v>38</v>
      </c>
      <c r="H22" s="44">
        <f t="shared" si="7"/>
        <v>122</v>
      </c>
      <c r="I22" s="44">
        <f t="shared" si="1"/>
        <v>3064.88</v>
      </c>
      <c r="J22" s="44">
        <f t="shared" si="2"/>
        <v>4536.3999999999996</v>
      </c>
      <c r="K22" s="44">
        <f t="shared" si="3"/>
        <v>9489.2000000000007</v>
      </c>
      <c r="L22" s="67"/>
      <c r="M22" s="65"/>
      <c r="N22" s="65"/>
      <c r="O22" s="65"/>
    </row>
    <row r="23" spans="1:15" ht="12.75" customHeight="1" x14ac:dyDescent="0.2">
      <c r="A23" s="14">
        <v>17</v>
      </c>
      <c r="B23" s="15">
        <f t="shared" si="4"/>
        <v>3126.81</v>
      </c>
      <c r="C23" s="15">
        <f t="shared" si="5"/>
        <v>4690.2999999999993</v>
      </c>
      <c r="D23" s="15">
        <f t="shared" si="6"/>
        <v>9952.6500000000015</v>
      </c>
      <c r="E23" s="44">
        <v>34</v>
      </c>
      <c r="F23" s="44">
        <v>50</v>
      </c>
      <c r="G23" s="58">
        <v>38</v>
      </c>
      <c r="H23" s="44">
        <f t="shared" si="7"/>
        <v>122</v>
      </c>
      <c r="I23" s="44">
        <f t="shared" si="1"/>
        <v>3248.81</v>
      </c>
      <c r="J23" s="44">
        <f t="shared" si="2"/>
        <v>4812.2999999999993</v>
      </c>
      <c r="K23" s="44">
        <f t="shared" si="3"/>
        <v>10074.650000000001</v>
      </c>
      <c r="L23" s="67"/>
      <c r="M23" s="65"/>
      <c r="N23" s="65"/>
      <c r="O23" s="65"/>
    </row>
    <row r="24" spans="1:15" ht="12.75" customHeight="1" x14ac:dyDescent="0.2">
      <c r="A24" s="14">
        <v>18</v>
      </c>
      <c r="B24" s="15">
        <f t="shared" si="4"/>
        <v>3310.7400000000002</v>
      </c>
      <c r="C24" s="15">
        <f t="shared" si="5"/>
        <v>4966.2</v>
      </c>
      <c r="D24" s="15">
        <f t="shared" si="6"/>
        <v>10538.1</v>
      </c>
      <c r="E24" s="44">
        <v>34</v>
      </c>
      <c r="F24" s="44">
        <v>50</v>
      </c>
      <c r="G24" s="58">
        <v>38</v>
      </c>
      <c r="H24" s="44">
        <f t="shared" si="7"/>
        <v>122</v>
      </c>
      <c r="I24" s="44">
        <f t="shared" si="1"/>
        <v>3432.7400000000002</v>
      </c>
      <c r="J24" s="44">
        <f t="shared" si="2"/>
        <v>5088.2</v>
      </c>
      <c r="K24" s="44">
        <f t="shared" si="3"/>
        <v>10660.1</v>
      </c>
      <c r="L24" s="67"/>
      <c r="M24" s="65"/>
      <c r="N24" s="65"/>
      <c r="O24" s="65"/>
    </row>
    <row r="25" spans="1:15" ht="12.75" customHeight="1" x14ac:dyDescent="0.2">
      <c r="A25" s="14">
        <v>19</v>
      </c>
      <c r="B25" s="15">
        <f t="shared" si="4"/>
        <v>3494.67</v>
      </c>
      <c r="C25" s="15">
        <f t="shared" si="5"/>
        <v>5242.0999999999995</v>
      </c>
      <c r="D25" s="15">
        <f t="shared" si="6"/>
        <v>11123.550000000001</v>
      </c>
      <c r="E25" s="44">
        <v>34</v>
      </c>
      <c r="F25" s="44">
        <v>50</v>
      </c>
      <c r="G25" s="58">
        <v>38</v>
      </c>
      <c r="H25" s="44">
        <f t="shared" si="7"/>
        <v>122</v>
      </c>
      <c r="I25" s="44">
        <f t="shared" si="1"/>
        <v>3616.67</v>
      </c>
      <c r="J25" s="44">
        <f t="shared" si="2"/>
        <v>5364.0999999999995</v>
      </c>
      <c r="K25" s="44">
        <f t="shared" si="3"/>
        <v>11245.550000000001</v>
      </c>
      <c r="L25" s="67"/>
      <c r="M25" s="65"/>
      <c r="N25" s="65"/>
      <c r="O25" s="65"/>
    </row>
    <row r="26" spans="1:15" ht="12.75" customHeight="1" x14ac:dyDescent="0.2">
      <c r="A26" s="14">
        <v>20</v>
      </c>
      <c r="B26" s="15">
        <f t="shared" si="4"/>
        <v>3678.6000000000004</v>
      </c>
      <c r="C26" s="15">
        <f t="shared" si="5"/>
        <v>5518</v>
      </c>
      <c r="D26" s="15">
        <f t="shared" si="6"/>
        <v>11709</v>
      </c>
      <c r="E26" s="44">
        <v>34</v>
      </c>
      <c r="F26" s="44">
        <v>50</v>
      </c>
      <c r="G26" s="58">
        <v>38</v>
      </c>
      <c r="H26" s="44">
        <f t="shared" si="7"/>
        <v>122</v>
      </c>
      <c r="I26" s="44">
        <f t="shared" si="1"/>
        <v>3800.6000000000004</v>
      </c>
      <c r="J26" s="44">
        <f t="shared" si="2"/>
        <v>5640</v>
      </c>
      <c r="K26" s="44">
        <f t="shared" si="3"/>
        <v>11831</v>
      </c>
      <c r="L26" s="67"/>
      <c r="M26" s="65"/>
      <c r="N26" s="65"/>
      <c r="O26" s="65"/>
    </row>
    <row r="27" spans="1:15" ht="12.75" customHeight="1" x14ac:dyDescent="0.2">
      <c r="A27" s="14">
        <v>21</v>
      </c>
      <c r="B27" s="15">
        <f t="shared" si="4"/>
        <v>3862.53</v>
      </c>
      <c r="C27" s="15">
        <f t="shared" si="5"/>
        <v>5793.9</v>
      </c>
      <c r="D27" s="15">
        <f t="shared" si="6"/>
        <v>12294.45</v>
      </c>
      <c r="E27" s="44">
        <v>34</v>
      </c>
      <c r="F27" s="44">
        <v>50</v>
      </c>
      <c r="G27" s="58">
        <v>38</v>
      </c>
      <c r="H27" s="44">
        <f t="shared" si="7"/>
        <v>122</v>
      </c>
      <c r="I27" s="44">
        <f t="shared" si="1"/>
        <v>3984.53</v>
      </c>
      <c r="J27" s="44">
        <f t="shared" si="2"/>
        <v>5915.9</v>
      </c>
      <c r="K27" s="44">
        <f t="shared" si="3"/>
        <v>12416.45</v>
      </c>
      <c r="L27" s="67"/>
      <c r="M27" s="65"/>
      <c r="N27" s="65"/>
      <c r="O27" s="65"/>
    </row>
    <row r="28" spans="1:15" ht="12.75" customHeight="1" x14ac:dyDescent="0.2">
      <c r="A28" s="14">
        <v>22</v>
      </c>
      <c r="B28" s="15">
        <f t="shared" si="4"/>
        <v>4046.46</v>
      </c>
      <c r="C28" s="15">
        <f t="shared" si="5"/>
        <v>6069.7999999999993</v>
      </c>
      <c r="D28" s="15">
        <f t="shared" si="6"/>
        <v>12879.900000000001</v>
      </c>
      <c r="E28" s="44">
        <v>34</v>
      </c>
      <c r="F28" s="44">
        <v>50</v>
      </c>
      <c r="G28" s="58">
        <v>38</v>
      </c>
      <c r="H28" s="44">
        <f t="shared" si="7"/>
        <v>122</v>
      </c>
      <c r="I28" s="44">
        <f t="shared" si="1"/>
        <v>4168.46</v>
      </c>
      <c r="J28" s="44">
        <f t="shared" si="2"/>
        <v>6191.7999999999993</v>
      </c>
      <c r="K28" s="44">
        <f t="shared" si="3"/>
        <v>13001.900000000001</v>
      </c>
      <c r="L28" s="67"/>
      <c r="M28" s="65"/>
      <c r="N28" s="65"/>
      <c r="O28" s="65"/>
    </row>
    <row r="29" spans="1:15" ht="12.75" customHeight="1" x14ac:dyDescent="0.2">
      <c r="A29" s="14">
        <v>23</v>
      </c>
      <c r="B29" s="15">
        <f t="shared" si="4"/>
        <v>4230.3900000000003</v>
      </c>
      <c r="C29" s="15">
        <f t="shared" si="5"/>
        <v>6345.7</v>
      </c>
      <c r="D29" s="15">
        <f t="shared" si="6"/>
        <v>13465.35</v>
      </c>
      <c r="E29" s="44">
        <v>34</v>
      </c>
      <c r="F29" s="44">
        <v>50</v>
      </c>
      <c r="G29" s="58">
        <v>38</v>
      </c>
      <c r="H29" s="44">
        <f t="shared" si="7"/>
        <v>122</v>
      </c>
      <c r="I29" s="44">
        <f t="shared" si="1"/>
        <v>4352.3900000000003</v>
      </c>
      <c r="J29" s="44">
        <f t="shared" si="2"/>
        <v>6467.7</v>
      </c>
      <c r="K29" s="44">
        <f t="shared" si="3"/>
        <v>13587.35</v>
      </c>
      <c r="L29" s="67"/>
      <c r="M29" s="65"/>
      <c r="N29" s="65"/>
      <c r="O29" s="65"/>
    </row>
    <row r="30" spans="1:15" ht="12.75" customHeight="1" x14ac:dyDescent="0.2">
      <c r="A30" s="14">
        <v>24</v>
      </c>
      <c r="B30" s="15">
        <f t="shared" si="4"/>
        <v>4414.32</v>
      </c>
      <c r="C30" s="15">
        <f t="shared" si="5"/>
        <v>6621.5999999999995</v>
      </c>
      <c r="D30" s="15">
        <f t="shared" si="6"/>
        <v>14050.800000000001</v>
      </c>
      <c r="E30" s="44">
        <v>34</v>
      </c>
      <c r="F30" s="44">
        <v>50</v>
      </c>
      <c r="G30" s="58">
        <v>38</v>
      </c>
      <c r="H30" s="44">
        <f t="shared" si="7"/>
        <v>122</v>
      </c>
      <c r="I30" s="44">
        <f t="shared" si="1"/>
        <v>4536.32</v>
      </c>
      <c r="J30" s="44">
        <f t="shared" si="2"/>
        <v>6743.5999999999995</v>
      </c>
      <c r="K30" s="44">
        <f t="shared" si="3"/>
        <v>14172.800000000001</v>
      </c>
      <c r="L30" s="67"/>
      <c r="M30" s="65"/>
      <c r="N30" s="65"/>
      <c r="O30" s="65"/>
    </row>
    <row r="33" spans="1:6" x14ac:dyDescent="0.2">
      <c r="A33" s="40"/>
      <c r="B33" s="60" t="s">
        <v>13</v>
      </c>
    </row>
    <row r="34" spans="1:6" x14ac:dyDescent="0.2">
      <c r="B34" s="27" t="s">
        <v>26</v>
      </c>
    </row>
    <row r="35" spans="1:6" x14ac:dyDescent="0.2">
      <c r="A35" s="40"/>
      <c r="B35" s="27" t="s">
        <v>44</v>
      </c>
    </row>
    <row r="36" spans="1:6" x14ac:dyDescent="0.2">
      <c r="B36" s="27"/>
    </row>
    <row r="37" spans="1:6" x14ac:dyDescent="0.2">
      <c r="B37" s="27"/>
    </row>
    <row r="38" spans="1:6" ht="9.75" customHeight="1" x14ac:dyDescent="0.2">
      <c r="B38" s="81"/>
      <c r="C38" s="113" t="s">
        <v>14</v>
      </c>
      <c r="D38" s="113"/>
      <c r="E38" s="113"/>
      <c r="F38" s="113"/>
    </row>
    <row r="39" spans="1:6" x14ac:dyDescent="0.2">
      <c r="B39" s="81"/>
      <c r="C39" s="113" t="s">
        <v>15</v>
      </c>
      <c r="D39" s="113"/>
      <c r="E39" s="113"/>
      <c r="F39" s="113"/>
    </row>
    <row r="40" spans="1:6" x14ac:dyDescent="0.2">
      <c r="B40" s="81"/>
      <c r="C40" s="101" t="s">
        <v>16</v>
      </c>
      <c r="D40" s="101" t="s">
        <v>17</v>
      </c>
      <c r="E40" s="101" t="s">
        <v>18</v>
      </c>
      <c r="F40" s="101" t="s">
        <v>19</v>
      </c>
    </row>
    <row r="41" spans="1:6" x14ac:dyDescent="0.2">
      <c r="B41" s="81" t="s">
        <v>20</v>
      </c>
      <c r="C41" s="83">
        <v>580</v>
      </c>
      <c r="D41" s="83">
        <v>377</v>
      </c>
      <c r="E41" s="83">
        <v>377</v>
      </c>
      <c r="F41" s="83">
        <v>305</v>
      </c>
    </row>
    <row r="42" spans="1:6" x14ac:dyDescent="0.2">
      <c r="B42" s="81" t="s">
        <v>21</v>
      </c>
      <c r="C42" s="83">
        <v>716</v>
      </c>
      <c r="D42" s="83">
        <v>466</v>
      </c>
      <c r="E42" s="83">
        <v>466</v>
      </c>
      <c r="F42" s="83">
        <v>377</v>
      </c>
    </row>
    <row r="43" spans="1:6" x14ac:dyDescent="0.2">
      <c r="B43" s="81" t="s">
        <v>22</v>
      </c>
      <c r="C43" s="84">
        <v>1289</v>
      </c>
      <c r="D43" s="83">
        <v>839</v>
      </c>
      <c r="E43" s="83">
        <v>839</v>
      </c>
      <c r="F43" s="83">
        <v>679</v>
      </c>
    </row>
    <row r="44" spans="1:6" x14ac:dyDescent="0.2">
      <c r="B44" s="81" t="s">
        <v>23</v>
      </c>
      <c r="C44" s="85">
        <v>2721</v>
      </c>
      <c r="D44" s="85">
        <v>1772</v>
      </c>
      <c r="E44" s="85">
        <v>1772</v>
      </c>
      <c r="F44" s="85">
        <v>1435</v>
      </c>
    </row>
    <row r="45" spans="1:6" x14ac:dyDescent="0.2">
      <c r="B45" s="81" t="s">
        <v>23</v>
      </c>
      <c r="C45" s="85">
        <v>2721</v>
      </c>
      <c r="D45" s="85">
        <v>1772</v>
      </c>
      <c r="E45" s="85">
        <v>1772</v>
      </c>
      <c r="F45" s="85">
        <v>1435</v>
      </c>
    </row>
  </sheetData>
  <mergeCells count="7">
    <mergeCell ref="H5:H6"/>
    <mergeCell ref="C38:F38"/>
    <mergeCell ref="C39:F39"/>
    <mergeCell ref="E4:G4"/>
    <mergeCell ref="E5:E6"/>
    <mergeCell ref="F5:F6"/>
    <mergeCell ref="G5:G6"/>
  </mergeCells>
  <pageMargins left="0.2" right="0.2" top="0.25" bottom="0.25" header="0.3" footer="0.3"/>
  <pageSetup orientation="landscape"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D13" sqref="D13:D30"/>
    </sheetView>
  </sheetViews>
  <sheetFormatPr defaultRowHeight="12.75" x14ac:dyDescent="0.2"/>
  <cols>
    <col min="1" max="11" width="12.7109375" customWidth="1"/>
  </cols>
  <sheetData>
    <row r="1" spans="1:11" ht="18.75" x14ac:dyDescent="0.3">
      <c r="A1" s="1" t="s">
        <v>50</v>
      </c>
      <c r="B1" s="2"/>
      <c r="C1" s="2"/>
      <c r="D1" s="2"/>
      <c r="E1" s="3"/>
      <c r="F1" s="4"/>
      <c r="G1" s="4"/>
      <c r="H1" s="4"/>
      <c r="I1" s="4"/>
      <c r="J1" s="4"/>
      <c r="K1" s="4"/>
    </row>
    <row r="2" spans="1:1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">
      <c r="A4" s="95"/>
      <c r="B4" s="96" t="s">
        <v>5</v>
      </c>
      <c r="C4" s="96"/>
      <c r="D4" s="96"/>
      <c r="E4" s="114" t="s">
        <v>8</v>
      </c>
      <c r="F4" s="115"/>
      <c r="G4" s="116"/>
      <c r="H4" s="25"/>
      <c r="I4" s="105" t="s">
        <v>9</v>
      </c>
      <c r="J4" s="25" t="s">
        <v>9</v>
      </c>
      <c r="K4" s="25" t="s">
        <v>9</v>
      </c>
    </row>
    <row r="5" spans="1:11" x14ac:dyDescent="0.2">
      <c r="A5" s="95" t="s">
        <v>0</v>
      </c>
      <c r="B5" s="97" t="s">
        <v>32</v>
      </c>
      <c r="C5" s="97" t="s">
        <v>46</v>
      </c>
      <c r="D5" s="97" t="s">
        <v>47</v>
      </c>
      <c r="E5" s="117" t="s">
        <v>6</v>
      </c>
      <c r="F5" s="117" t="s">
        <v>7</v>
      </c>
      <c r="G5" s="119" t="s">
        <v>48</v>
      </c>
      <c r="H5" s="24" t="s">
        <v>9</v>
      </c>
      <c r="I5" s="24" t="s">
        <v>10</v>
      </c>
      <c r="J5" s="24" t="s">
        <v>10</v>
      </c>
      <c r="K5" s="24" t="s">
        <v>10</v>
      </c>
    </row>
    <row r="6" spans="1:11" x14ac:dyDescent="0.2">
      <c r="A6" s="95" t="s">
        <v>1</v>
      </c>
      <c r="B6" s="97" t="s">
        <v>2</v>
      </c>
      <c r="C6" s="97" t="s">
        <v>3</v>
      </c>
      <c r="D6" s="97" t="s">
        <v>4</v>
      </c>
      <c r="E6" s="118"/>
      <c r="F6" s="118"/>
      <c r="G6" s="120"/>
      <c r="H6" s="12" t="s">
        <v>8</v>
      </c>
      <c r="I6" s="12" t="s">
        <v>2</v>
      </c>
      <c r="J6" s="12" t="s">
        <v>3</v>
      </c>
      <c r="K6" s="12" t="s">
        <v>11</v>
      </c>
    </row>
    <row r="7" spans="1:11" x14ac:dyDescent="0.2">
      <c r="A7" s="49">
        <v>1</v>
      </c>
      <c r="B7" s="44">
        <v>229.91</v>
      </c>
      <c r="C7" s="44">
        <v>229.91</v>
      </c>
      <c r="D7" s="44">
        <v>229.91</v>
      </c>
      <c r="E7" s="44">
        <v>23</v>
      </c>
      <c r="F7" s="44">
        <v>50</v>
      </c>
      <c r="G7" s="44">
        <v>38</v>
      </c>
      <c r="H7" s="44">
        <f t="shared" ref="H7:H30" si="0">SUM(E7:G7)</f>
        <v>111</v>
      </c>
      <c r="I7" s="44">
        <f t="shared" ref="I7:I30" si="1">SUM(B7,H7)</f>
        <v>340.90999999999997</v>
      </c>
      <c r="J7" s="44">
        <f t="shared" ref="J7:J30" si="2">SUM(C7,H7)</f>
        <v>340.90999999999997</v>
      </c>
      <c r="K7" s="44">
        <f t="shared" ref="K7:K17" si="3">SUM(D7,H7)</f>
        <v>340.90999999999997</v>
      </c>
    </row>
    <row r="8" spans="1:11" x14ac:dyDescent="0.2">
      <c r="A8" s="14">
        <v>2</v>
      </c>
      <c r="B8" s="15">
        <f t="shared" ref="B8:B30" si="4">A8*$B$7</f>
        <v>459.82</v>
      </c>
      <c r="C8" s="15">
        <f>A8*$C$7</f>
        <v>459.82</v>
      </c>
      <c r="D8" s="15">
        <f>A8*$D$7</f>
        <v>459.82</v>
      </c>
      <c r="E8" s="15">
        <v>25</v>
      </c>
      <c r="F8" s="44">
        <v>50</v>
      </c>
      <c r="G8" s="44">
        <v>38</v>
      </c>
      <c r="H8" s="44">
        <f t="shared" si="0"/>
        <v>113</v>
      </c>
      <c r="I8" s="15">
        <f t="shared" si="1"/>
        <v>572.81999999999994</v>
      </c>
      <c r="J8" s="15">
        <f t="shared" si="2"/>
        <v>572.81999999999994</v>
      </c>
      <c r="K8" s="15">
        <f t="shared" si="3"/>
        <v>572.81999999999994</v>
      </c>
    </row>
    <row r="9" spans="1:11" x14ac:dyDescent="0.2">
      <c r="A9" s="14">
        <v>3</v>
      </c>
      <c r="B9" s="15">
        <f t="shared" si="4"/>
        <v>689.73</v>
      </c>
      <c r="C9" s="15">
        <f>A9*$C$7</f>
        <v>689.73</v>
      </c>
      <c r="D9" s="15">
        <f>A9*$D$7</f>
        <v>689.73</v>
      </c>
      <c r="E9" s="15">
        <v>27</v>
      </c>
      <c r="F9" s="44">
        <v>50</v>
      </c>
      <c r="G9" s="44">
        <v>38</v>
      </c>
      <c r="H9" s="44">
        <f t="shared" si="0"/>
        <v>115</v>
      </c>
      <c r="I9" s="15">
        <f t="shared" si="1"/>
        <v>804.73</v>
      </c>
      <c r="J9" s="15">
        <f t="shared" si="2"/>
        <v>804.73</v>
      </c>
      <c r="K9" s="15">
        <f t="shared" si="3"/>
        <v>804.73</v>
      </c>
    </row>
    <row r="10" spans="1:11" x14ac:dyDescent="0.2">
      <c r="A10" s="14">
        <v>4</v>
      </c>
      <c r="B10" s="15">
        <f t="shared" si="4"/>
        <v>919.64</v>
      </c>
      <c r="C10" s="15">
        <f>A10*$C$7</f>
        <v>919.64</v>
      </c>
      <c r="D10" s="15">
        <f>A10*$D$7</f>
        <v>919.64</v>
      </c>
      <c r="E10" s="15">
        <v>29</v>
      </c>
      <c r="F10" s="44">
        <v>50</v>
      </c>
      <c r="G10" s="44">
        <v>38</v>
      </c>
      <c r="H10" s="44">
        <f t="shared" si="0"/>
        <v>117</v>
      </c>
      <c r="I10" s="15">
        <f t="shared" si="1"/>
        <v>1036.6399999999999</v>
      </c>
      <c r="J10" s="15">
        <f t="shared" si="2"/>
        <v>1036.6399999999999</v>
      </c>
      <c r="K10" s="15">
        <f t="shared" si="3"/>
        <v>1036.6399999999999</v>
      </c>
    </row>
    <row r="11" spans="1:11" x14ac:dyDescent="0.2">
      <c r="A11" s="14">
        <v>5</v>
      </c>
      <c r="B11" s="15">
        <f t="shared" si="4"/>
        <v>1149.55</v>
      </c>
      <c r="C11" s="15">
        <f>A11*$C$7</f>
        <v>1149.55</v>
      </c>
      <c r="D11" s="15">
        <f>A11*$D$7</f>
        <v>1149.55</v>
      </c>
      <c r="E11" s="15">
        <v>31</v>
      </c>
      <c r="F11" s="44">
        <v>50</v>
      </c>
      <c r="G11" s="44">
        <v>38</v>
      </c>
      <c r="H11" s="44">
        <f t="shared" si="0"/>
        <v>119</v>
      </c>
      <c r="I11" s="15">
        <f t="shared" si="1"/>
        <v>1268.55</v>
      </c>
      <c r="J11" s="15">
        <f t="shared" si="2"/>
        <v>1268.55</v>
      </c>
      <c r="K11" s="15">
        <f t="shared" si="3"/>
        <v>1268.55</v>
      </c>
    </row>
    <row r="12" spans="1:11" x14ac:dyDescent="0.2">
      <c r="A12" s="14">
        <v>6</v>
      </c>
      <c r="B12" s="15">
        <f t="shared" si="4"/>
        <v>1379.46</v>
      </c>
      <c r="C12" s="15">
        <f>A12*$C$7</f>
        <v>1379.46</v>
      </c>
      <c r="D12" s="15">
        <f>A12*$D$7</f>
        <v>1379.46</v>
      </c>
      <c r="E12" s="15">
        <v>33</v>
      </c>
      <c r="F12" s="44">
        <v>50</v>
      </c>
      <c r="G12" s="44">
        <v>38</v>
      </c>
      <c r="H12" s="44">
        <f t="shared" si="0"/>
        <v>121</v>
      </c>
      <c r="I12" s="15">
        <f t="shared" si="1"/>
        <v>1500.46</v>
      </c>
      <c r="J12" s="15">
        <f t="shared" si="2"/>
        <v>1500.46</v>
      </c>
      <c r="K12" s="15">
        <f t="shared" si="3"/>
        <v>1500.46</v>
      </c>
    </row>
    <row r="13" spans="1:11" x14ac:dyDescent="0.2">
      <c r="A13" s="14">
        <v>7</v>
      </c>
      <c r="B13" s="15">
        <f t="shared" si="4"/>
        <v>1609.37</v>
      </c>
      <c r="C13" s="15">
        <f t="shared" ref="C13:C30" si="5">A13*344.87</f>
        <v>2414.09</v>
      </c>
      <c r="D13" s="15">
        <f t="shared" ref="D13:D30" si="6">A13*731.81</f>
        <v>5122.67</v>
      </c>
      <c r="E13" s="15">
        <v>35</v>
      </c>
      <c r="F13" s="44">
        <v>50</v>
      </c>
      <c r="G13" s="44">
        <v>38</v>
      </c>
      <c r="H13" s="44">
        <f t="shared" si="0"/>
        <v>123</v>
      </c>
      <c r="I13" s="15">
        <f t="shared" si="1"/>
        <v>1732.37</v>
      </c>
      <c r="J13" s="15">
        <f t="shared" si="2"/>
        <v>2537.09</v>
      </c>
      <c r="K13" s="15">
        <f t="shared" si="3"/>
        <v>5245.67</v>
      </c>
    </row>
    <row r="14" spans="1:11" x14ac:dyDescent="0.2">
      <c r="A14" s="14">
        <v>8</v>
      </c>
      <c r="B14" s="15">
        <f t="shared" si="4"/>
        <v>1839.28</v>
      </c>
      <c r="C14" s="15">
        <f t="shared" si="5"/>
        <v>2758.96</v>
      </c>
      <c r="D14" s="15">
        <f t="shared" si="6"/>
        <v>5854.48</v>
      </c>
      <c r="E14" s="15">
        <v>37</v>
      </c>
      <c r="F14" s="44">
        <v>50</v>
      </c>
      <c r="G14" s="44">
        <v>38</v>
      </c>
      <c r="H14" s="44">
        <f t="shared" si="0"/>
        <v>125</v>
      </c>
      <c r="I14" s="15">
        <f t="shared" si="1"/>
        <v>1964.28</v>
      </c>
      <c r="J14" s="15">
        <f t="shared" si="2"/>
        <v>2883.96</v>
      </c>
      <c r="K14" s="15">
        <f t="shared" si="3"/>
        <v>5979.48</v>
      </c>
    </row>
    <row r="15" spans="1:11" x14ac:dyDescent="0.2">
      <c r="A15" s="14">
        <v>9</v>
      </c>
      <c r="B15" s="15">
        <f t="shared" si="4"/>
        <v>2069.19</v>
      </c>
      <c r="C15" s="15">
        <f t="shared" si="5"/>
        <v>3103.83</v>
      </c>
      <c r="D15" s="15">
        <f t="shared" si="6"/>
        <v>6586.2899999999991</v>
      </c>
      <c r="E15" s="15">
        <v>39</v>
      </c>
      <c r="F15" s="44">
        <v>50</v>
      </c>
      <c r="G15" s="44">
        <v>38</v>
      </c>
      <c r="H15" s="44">
        <f t="shared" si="0"/>
        <v>127</v>
      </c>
      <c r="I15" s="15">
        <f t="shared" si="1"/>
        <v>2196.19</v>
      </c>
      <c r="J15" s="15">
        <f t="shared" si="2"/>
        <v>3230.83</v>
      </c>
      <c r="K15" s="15">
        <f t="shared" si="3"/>
        <v>6713.2899999999991</v>
      </c>
    </row>
    <row r="16" spans="1:11" x14ac:dyDescent="0.2">
      <c r="A16" s="14">
        <v>10</v>
      </c>
      <c r="B16" s="15">
        <f t="shared" si="4"/>
        <v>2299.1</v>
      </c>
      <c r="C16" s="15">
        <f t="shared" si="5"/>
        <v>3448.7</v>
      </c>
      <c r="D16" s="15">
        <f t="shared" si="6"/>
        <v>7318.0999999999995</v>
      </c>
      <c r="E16" s="15">
        <v>41</v>
      </c>
      <c r="F16" s="44">
        <v>50</v>
      </c>
      <c r="G16" s="44">
        <v>38</v>
      </c>
      <c r="H16" s="44">
        <f t="shared" si="0"/>
        <v>129</v>
      </c>
      <c r="I16" s="15">
        <f t="shared" si="1"/>
        <v>2428.1</v>
      </c>
      <c r="J16" s="15">
        <f t="shared" si="2"/>
        <v>3577.7</v>
      </c>
      <c r="K16" s="15">
        <f t="shared" si="3"/>
        <v>7447.0999999999995</v>
      </c>
    </row>
    <row r="17" spans="1:11" x14ac:dyDescent="0.2">
      <c r="A17" s="14">
        <v>11</v>
      </c>
      <c r="B17" s="15">
        <f t="shared" si="4"/>
        <v>2529.0099999999998</v>
      </c>
      <c r="C17" s="15">
        <f t="shared" si="5"/>
        <v>3793.57</v>
      </c>
      <c r="D17" s="15">
        <f t="shared" si="6"/>
        <v>8049.91</v>
      </c>
      <c r="E17" s="15">
        <v>43</v>
      </c>
      <c r="F17" s="44">
        <v>50</v>
      </c>
      <c r="G17" s="44">
        <v>38</v>
      </c>
      <c r="H17" s="44">
        <f t="shared" si="0"/>
        <v>131</v>
      </c>
      <c r="I17" s="15">
        <f t="shared" si="1"/>
        <v>2660.0099999999998</v>
      </c>
      <c r="J17" s="15">
        <f t="shared" si="2"/>
        <v>3924.57</v>
      </c>
      <c r="K17" s="15">
        <f t="shared" si="3"/>
        <v>8180.91</v>
      </c>
    </row>
    <row r="18" spans="1:11" x14ac:dyDescent="0.2">
      <c r="A18" s="14">
        <v>12</v>
      </c>
      <c r="B18" s="15">
        <f t="shared" si="4"/>
        <v>2758.92</v>
      </c>
      <c r="C18" s="15">
        <f t="shared" si="5"/>
        <v>4138.4400000000005</v>
      </c>
      <c r="D18" s="15">
        <f t="shared" si="6"/>
        <v>8781.7199999999993</v>
      </c>
      <c r="E18" s="15">
        <v>45</v>
      </c>
      <c r="F18" s="44">
        <v>50</v>
      </c>
      <c r="G18" s="44">
        <v>38</v>
      </c>
      <c r="H18" s="44">
        <f t="shared" si="0"/>
        <v>133</v>
      </c>
      <c r="I18" s="15">
        <f t="shared" si="1"/>
        <v>2891.92</v>
      </c>
      <c r="J18" s="15">
        <f t="shared" si="2"/>
        <v>4271.4400000000005</v>
      </c>
      <c r="K18" s="15">
        <f t="shared" ref="K18" si="7">SUM(D18,H18)</f>
        <v>8914.7199999999993</v>
      </c>
    </row>
    <row r="19" spans="1:11" x14ac:dyDescent="0.2">
      <c r="A19" s="14">
        <v>13</v>
      </c>
      <c r="B19" s="15">
        <f t="shared" si="4"/>
        <v>2988.83</v>
      </c>
      <c r="C19" s="15">
        <f t="shared" si="5"/>
        <v>4483.3100000000004</v>
      </c>
      <c r="D19" s="15">
        <f t="shared" si="6"/>
        <v>9513.5299999999988</v>
      </c>
      <c r="E19" s="15">
        <v>45</v>
      </c>
      <c r="F19" s="44">
        <v>50</v>
      </c>
      <c r="G19" s="44">
        <v>38</v>
      </c>
      <c r="H19" s="44">
        <f t="shared" si="0"/>
        <v>133</v>
      </c>
      <c r="I19" s="15">
        <f t="shared" si="1"/>
        <v>3121.83</v>
      </c>
      <c r="J19" s="15">
        <f t="shared" si="2"/>
        <v>4616.3100000000004</v>
      </c>
      <c r="K19" s="15">
        <f t="shared" ref="K19:K30" si="8">SUM(D19,H19)</f>
        <v>9646.5299999999988</v>
      </c>
    </row>
    <row r="20" spans="1:11" x14ac:dyDescent="0.2">
      <c r="A20" s="14">
        <v>14</v>
      </c>
      <c r="B20" s="15">
        <f t="shared" si="4"/>
        <v>3218.74</v>
      </c>
      <c r="C20" s="15">
        <f t="shared" si="5"/>
        <v>4828.18</v>
      </c>
      <c r="D20" s="15">
        <f t="shared" si="6"/>
        <v>10245.34</v>
      </c>
      <c r="E20" s="15">
        <v>45</v>
      </c>
      <c r="F20" s="44">
        <v>50</v>
      </c>
      <c r="G20" s="44">
        <v>38</v>
      </c>
      <c r="H20" s="44">
        <f t="shared" si="0"/>
        <v>133</v>
      </c>
      <c r="I20" s="15">
        <f t="shared" si="1"/>
        <v>3351.74</v>
      </c>
      <c r="J20" s="15">
        <f t="shared" si="2"/>
        <v>4961.18</v>
      </c>
      <c r="K20" s="15">
        <f t="shared" si="8"/>
        <v>10378.34</v>
      </c>
    </row>
    <row r="21" spans="1:11" x14ac:dyDescent="0.2">
      <c r="A21" s="14">
        <v>15</v>
      </c>
      <c r="B21" s="15">
        <f t="shared" si="4"/>
        <v>3448.65</v>
      </c>
      <c r="C21" s="15">
        <f t="shared" si="5"/>
        <v>5173.05</v>
      </c>
      <c r="D21" s="15">
        <f t="shared" si="6"/>
        <v>10977.15</v>
      </c>
      <c r="E21" s="15">
        <v>45</v>
      </c>
      <c r="F21" s="44">
        <v>50</v>
      </c>
      <c r="G21" s="44">
        <v>38</v>
      </c>
      <c r="H21" s="44">
        <f t="shared" si="0"/>
        <v>133</v>
      </c>
      <c r="I21" s="15">
        <f t="shared" si="1"/>
        <v>3581.65</v>
      </c>
      <c r="J21" s="15">
        <f t="shared" si="2"/>
        <v>5306.05</v>
      </c>
      <c r="K21" s="15">
        <f t="shared" si="8"/>
        <v>11110.15</v>
      </c>
    </row>
    <row r="22" spans="1:11" x14ac:dyDescent="0.2">
      <c r="A22" s="14">
        <v>16</v>
      </c>
      <c r="B22" s="15">
        <f t="shared" si="4"/>
        <v>3678.56</v>
      </c>
      <c r="C22" s="15">
        <f t="shared" si="5"/>
        <v>5517.92</v>
      </c>
      <c r="D22" s="15">
        <f t="shared" si="6"/>
        <v>11708.96</v>
      </c>
      <c r="E22" s="15">
        <v>45</v>
      </c>
      <c r="F22" s="44">
        <v>50</v>
      </c>
      <c r="G22" s="44">
        <v>38</v>
      </c>
      <c r="H22" s="44">
        <f t="shared" si="0"/>
        <v>133</v>
      </c>
      <c r="I22" s="15">
        <f t="shared" si="1"/>
        <v>3811.56</v>
      </c>
      <c r="J22" s="15">
        <f t="shared" si="2"/>
        <v>5650.92</v>
      </c>
      <c r="K22" s="15">
        <f t="shared" si="8"/>
        <v>11841.96</v>
      </c>
    </row>
    <row r="23" spans="1:11" x14ac:dyDescent="0.2">
      <c r="A23" s="14">
        <v>17</v>
      </c>
      <c r="B23" s="15">
        <f t="shared" si="4"/>
        <v>3908.47</v>
      </c>
      <c r="C23" s="15">
        <f t="shared" si="5"/>
        <v>5862.79</v>
      </c>
      <c r="D23" s="15">
        <f t="shared" si="6"/>
        <v>12440.769999999999</v>
      </c>
      <c r="E23" s="15">
        <v>45</v>
      </c>
      <c r="F23" s="44">
        <v>50</v>
      </c>
      <c r="G23" s="44">
        <v>38</v>
      </c>
      <c r="H23" s="44">
        <f t="shared" si="0"/>
        <v>133</v>
      </c>
      <c r="I23" s="15">
        <f t="shared" si="1"/>
        <v>4041.47</v>
      </c>
      <c r="J23" s="15">
        <f t="shared" si="2"/>
        <v>5995.79</v>
      </c>
      <c r="K23" s="15">
        <f t="shared" si="8"/>
        <v>12573.769999999999</v>
      </c>
    </row>
    <row r="24" spans="1:11" x14ac:dyDescent="0.2">
      <c r="A24" s="14">
        <v>18</v>
      </c>
      <c r="B24" s="15">
        <f t="shared" si="4"/>
        <v>4138.38</v>
      </c>
      <c r="C24" s="15">
        <f t="shared" si="5"/>
        <v>6207.66</v>
      </c>
      <c r="D24" s="15">
        <f t="shared" si="6"/>
        <v>13172.579999999998</v>
      </c>
      <c r="E24" s="15">
        <v>45</v>
      </c>
      <c r="F24" s="44">
        <v>50</v>
      </c>
      <c r="G24" s="44">
        <v>38</v>
      </c>
      <c r="H24" s="44">
        <f t="shared" si="0"/>
        <v>133</v>
      </c>
      <c r="I24" s="15">
        <f t="shared" si="1"/>
        <v>4271.38</v>
      </c>
      <c r="J24" s="15">
        <f t="shared" si="2"/>
        <v>6340.66</v>
      </c>
      <c r="K24" s="15">
        <f t="shared" si="8"/>
        <v>13305.579999999998</v>
      </c>
    </row>
    <row r="25" spans="1:11" x14ac:dyDescent="0.2">
      <c r="A25" s="14">
        <v>19</v>
      </c>
      <c r="B25" s="15">
        <f t="shared" si="4"/>
        <v>4368.29</v>
      </c>
      <c r="C25" s="15">
        <f t="shared" si="5"/>
        <v>6552.53</v>
      </c>
      <c r="D25" s="15">
        <f t="shared" si="6"/>
        <v>13904.39</v>
      </c>
      <c r="E25" s="15">
        <v>45</v>
      </c>
      <c r="F25" s="44">
        <v>50</v>
      </c>
      <c r="G25" s="44">
        <v>38</v>
      </c>
      <c r="H25" s="44">
        <f t="shared" si="0"/>
        <v>133</v>
      </c>
      <c r="I25" s="15">
        <f t="shared" si="1"/>
        <v>4501.29</v>
      </c>
      <c r="J25" s="15">
        <f t="shared" si="2"/>
        <v>6685.53</v>
      </c>
      <c r="K25" s="15">
        <f t="shared" si="8"/>
        <v>14037.39</v>
      </c>
    </row>
    <row r="26" spans="1:11" x14ac:dyDescent="0.2">
      <c r="A26" s="14">
        <v>20</v>
      </c>
      <c r="B26" s="15">
        <f t="shared" si="4"/>
        <v>4598.2</v>
      </c>
      <c r="C26" s="15">
        <f t="shared" si="5"/>
        <v>6897.4</v>
      </c>
      <c r="D26" s="15">
        <f t="shared" si="6"/>
        <v>14636.199999999999</v>
      </c>
      <c r="E26" s="15">
        <v>45</v>
      </c>
      <c r="F26" s="44">
        <v>50</v>
      </c>
      <c r="G26" s="44">
        <v>38</v>
      </c>
      <c r="H26" s="44">
        <f t="shared" si="0"/>
        <v>133</v>
      </c>
      <c r="I26" s="15">
        <f t="shared" si="1"/>
        <v>4731.2</v>
      </c>
      <c r="J26" s="15">
        <f t="shared" si="2"/>
        <v>7030.4</v>
      </c>
      <c r="K26" s="15">
        <f t="shared" si="8"/>
        <v>14769.199999999999</v>
      </c>
    </row>
    <row r="27" spans="1:11" x14ac:dyDescent="0.2">
      <c r="A27" s="14">
        <v>21</v>
      </c>
      <c r="B27" s="15">
        <f t="shared" si="4"/>
        <v>4828.1099999999997</v>
      </c>
      <c r="C27" s="15">
        <f t="shared" si="5"/>
        <v>7242.27</v>
      </c>
      <c r="D27" s="15">
        <f t="shared" si="6"/>
        <v>15368.009999999998</v>
      </c>
      <c r="E27" s="15">
        <v>45</v>
      </c>
      <c r="F27" s="44">
        <v>50</v>
      </c>
      <c r="G27" s="44">
        <v>38</v>
      </c>
      <c r="H27" s="44">
        <f t="shared" si="0"/>
        <v>133</v>
      </c>
      <c r="I27" s="15">
        <f t="shared" si="1"/>
        <v>4961.1099999999997</v>
      </c>
      <c r="J27" s="15">
        <f t="shared" si="2"/>
        <v>7375.27</v>
      </c>
      <c r="K27" s="15">
        <f t="shared" si="8"/>
        <v>15501.009999999998</v>
      </c>
    </row>
    <row r="28" spans="1:11" x14ac:dyDescent="0.2">
      <c r="A28" s="14">
        <v>22</v>
      </c>
      <c r="B28" s="15">
        <f t="shared" si="4"/>
        <v>5058.0199999999995</v>
      </c>
      <c r="C28" s="15">
        <f t="shared" si="5"/>
        <v>7587.14</v>
      </c>
      <c r="D28" s="15">
        <f t="shared" si="6"/>
        <v>16099.82</v>
      </c>
      <c r="E28" s="15">
        <v>45</v>
      </c>
      <c r="F28" s="44">
        <v>50</v>
      </c>
      <c r="G28" s="44">
        <v>38</v>
      </c>
      <c r="H28" s="44">
        <f t="shared" si="0"/>
        <v>133</v>
      </c>
      <c r="I28" s="15">
        <f t="shared" si="1"/>
        <v>5191.0199999999995</v>
      </c>
      <c r="J28" s="15">
        <f t="shared" si="2"/>
        <v>7720.14</v>
      </c>
      <c r="K28" s="15">
        <f t="shared" si="8"/>
        <v>16232.82</v>
      </c>
    </row>
    <row r="29" spans="1:11" x14ac:dyDescent="0.2">
      <c r="A29" s="14">
        <v>23</v>
      </c>
      <c r="B29" s="15">
        <f t="shared" si="4"/>
        <v>5287.93</v>
      </c>
      <c r="C29" s="15">
        <f t="shared" si="5"/>
        <v>7932.01</v>
      </c>
      <c r="D29" s="15">
        <f t="shared" si="6"/>
        <v>16831.629999999997</v>
      </c>
      <c r="E29" s="15">
        <v>45</v>
      </c>
      <c r="F29" s="44">
        <v>50</v>
      </c>
      <c r="G29" s="44">
        <v>38</v>
      </c>
      <c r="H29" s="44">
        <f t="shared" si="0"/>
        <v>133</v>
      </c>
      <c r="I29" s="15">
        <f t="shared" si="1"/>
        <v>5420.93</v>
      </c>
      <c r="J29" s="15">
        <f t="shared" si="2"/>
        <v>8065.01</v>
      </c>
      <c r="K29" s="15">
        <f t="shared" si="8"/>
        <v>16964.629999999997</v>
      </c>
    </row>
    <row r="30" spans="1:11" x14ac:dyDescent="0.2">
      <c r="A30" s="14">
        <v>24</v>
      </c>
      <c r="B30" s="15">
        <f t="shared" si="4"/>
        <v>5517.84</v>
      </c>
      <c r="C30" s="15">
        <f t="shared" si="5"/>
        <v>8276.880000000001</v>
      </c>
      <c r="D30" s="15">
        <f t="shared" si="6"/>
        <v>17563.439999999999</v>
      </c>
      <c r="E30" s="15">
        <v>45</v>
      </c>
      <c r="F30" s="44">
        <v>50</v>
      </c>
      <c r="G30" s="44">
        <v>38</v>
      </c>
      <c r="H30" s="44">
        <f t="shared" si="0"/>
        <v>133</v>
      </c>
      <c r="I30" s="15">
        <f t="shared" si="1"/>
        <v>5650.84</v>
      </c>
      <c r="J30" s="15">
        <f t="shared" si="2"/>
        <v>8409.880000000001</v>
      </c>
      <c r="K30" s="15">
        <f t="shared" si="8"/>
        <v>17696.439999999999</v>
      </c>
    </row>
    <row r="31" spans="1:1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2" x14ac:dyDescent="0.2">
      <c r="A33" s="27"/>
      <c r="B33" s="60" t="s">
        <v>13</v>
      </c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5"/>
      <c r="B34" s="27" t="s">
        <v>26</v>
      </c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27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5"/>
      <c r="B36" s="27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27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27"/>
      <c r="B38" s="81"/>
      <c r="C38" s="113" t="s">
        <v>14</v>
      </c>
      <c r="D38" s="113"/>
      <c r="E38" s="113"/>
      <c r="F38" s="113"/>
      <c r="G38" s="5"/>
      <c r="H38" s="5"/>
      <c r="I38" s="5"/>
      <c r="J38" s="5"/>
      <c r="K38" s="5"/>
      <c r="L38" s="5"/>
    </row>
    <row r="39" spans="1:12" x14ac:dyDescent="0.2">
      <c r="A39" s="5"/>
      <c r="B39" s="81"/>
      <c r="C39" s="113" t="s">
        <v>15</v>
      </c>
      <c r="D39" s="113"/>
      <c r="E39" s="113"/>
      <c r="F39" s="113"/>
      <c r="G39" s="5"/>
      <c r="H39" s="5"/>
      <c r="I39" s="5"/>
      <c r="J39" s="5"/>
      <c r="K39" s="5"/>
      <c r="L39" s="5"/>
    </row>
    <row r="40" spans="1:12" x14ac:dyDescent="0.2">
      <c r="A40" s="5"/>
      <c r="B40" s="81"/>
      <c r="C40" s="101" t="s">
        <v>16</v>
      </c>
      <c r="D40" s="101" t="s">
        <v>17</v>
      </c>
      <c r="E40" s="101" t="s">
        <v>18</v>
      </c>
      <c r="F40" s="101" t="s">
        <v>19</v>
      </c>
      <c r="G40" s="5"/>
      <c r="H40" s="5"/>
      <c r="I40" s="5"/>
      <c r="J40" s="5"/>
      <c r="K40" s="5"/>
      <c r="L40" s="5"/>
    </row>
    <row r="41" spans="1:12" x14ac:dyDescent="0.2">
      <c r="A41" s="5"/>
      <c r="B41" s="81" t="s">
        <v>20</v>
      </c>
      <c r="C41" s="83">
        <v>580</v>
      </c>
      <c r="D41" s="83">
        <v>377</v>
      </c>
      <c r="E41" s="83">
        <v>377</v>
      </c>
      <c r="F41" s="83">
        <v>305</v>
      </c>
      <c r="G41" s="5"/>
      <c r="H41" s="5"/>
      <c r="I41" s="5"/>
      <c r="J41" s="5"/>
      <c r="K41" s="5"/>
      <c r="L41" s="5"/>
    </row>
    <row r="42" spans="1:12" x14ac:dyDescent="0.2">
      <c r="A42" s="5"/>
      <c r="B42" s="81" t="s">
        <v>21</v>
      </c>
      <c r="C42" s="83">
        <v>716</v>
      </c>
      <c r="D42" s="83">
        <v>466</v>
      </c>
      <c r="E42" s="83">
        <v>466</v>
      </c>
      <c r="F42" s="83">
        <v>377</v>
      </c>
      <c r="G42" s="5"/>
      <c r="H42" s="5"/>
      <c r="I42" s="5"/>
      <c r="J42" s="5"/>
      <c r="K42" s="5"/>
      <c r="L42" s="5"/>
    </row>
    <row r="43" spans="1:12" x14ac:dyDescent="0.2">
      <c r="A43" s="5"/>
      <c r="B43" s="81" t="s">
        <v>22</v>
      </c>
      <c r="C43" s="84">
        <v>1289</v>
      </c>
      <c r="D43" s="83">
        <v>839</v>
      </c>
      <c r="E43" s="83">
        <v>839</v>
      </c>
      <c r="F43" s="83">
        <v>679</v>
      </c>
      <c r="G43" s="5"/>
      <c r="H43" s="5"/>
      <c r="I43" s="5"/>
      <c r="J43" s="5"/>
      <c r="K43" s="5"/>
      <c r="L43" s="5"/>
    </row>
    <row r="44" spans="1:12" x14ac:dyDescent="0.2">
      <c r="A44" s="5"/>
      <c r="B44" s="81" t="s">
        <v>23</v>
      </c>
      <c r="C44" s="85">
        <v>2721</v>
      </c>
      <c r="D44" s="85">
        <v>1772</v>
      </c>
      <c r="E44" s="85">
        <v>1772</v>
      </c>
      <c r="F44" s="85">
        <v>1435</v>
      </c>
      <c r="G44" s="5"/>
      <c r="H44" s="5"/>
      <c r="I44" s="5"/>
      <c r="J44" s="5"/>
      <c r="K44" s="5"/>
      <c r="L44" s="5"/>
    </row>
    <row r="45" spans="1:12" x14ac:dyDescent="0.2">
      <c r="A45" s="5"/>
      <c r="B45" s="81" t="s">
        <v>23</v>
      </c>
      <c r="C45" s="85">
        <v>2721</v>
      </c>
      <c r="D45" s="85">
        <v>1772</v>
      </c>
      <c r="E45" s="85">
        <v>1772</v>
      </c>
      <c r="F45" s="85">
        <v>1435</v>
      </c>
      <c r="G45" s="5"/>
      <c r="H45" s="5"/>
      <c r="I45" s="5"/>
      <c r="J45" s="5"/>
      <c r="K45" s="5"/>
      <c r="L45" s="5"/>
    </row>
    <row r="46" spans="1:12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</sheetData>
  <mergeCells count="6">
    <mergeCell ref="C39:F39"/>
    <mergeCell ref="E4:G4"/>
    <mergeCell ref="E5:E6"/>
    <mergeCell ref="F5:F6"/>
    <mergeCell ref="G5:G6"/>
    <mergeCell ref="C38:F38"/>
  </mergeCells>
  <pageMargins left="0.2" right="0.2" top="0.25" bottom="0.25" header="0.3" footer="0.3"/>
  <pageSetup scale="9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D13" sqref="D13:D30"/>
    </sheetView>
  </sheetViews>
  <sheetFormatPr defaultRowHeight="12.75" x14ac:dyDescent="0.2"/>
  <cols>
    <col min="1" max="11" width="11.7109375" customWidth="1"/>
  </cols>
  <sheetData>
    <row r="1" spans="1:11" ht="18.75" x14ac:dyDescent="0.3">
      <c r="A1" s="1" t="s">
        <v>51</v>
      </c>
      <c r="B1" s="2"/>
      <c r="C1" s="2"/>
      <c r="D1" s="2"/>
      <c r="E1" s="3"/>
      <c r="F1" s="4"/>
      <c r="G1" s="4"/>
      <c r="H1" s="4"/>
      <c r="I1" s="4"/>
      <c r="J1" s="4"/>
      <c r="K1" s="4"/>
    </row>
    <row r="2" spans="1:1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">
      <c r="A4" s="95"/>
      <c r="B4" s="96" t="s">
        <v>5</v>
      </c>
      <c r="C4" s="96"/>
      <c r="D4" s="96"/>
      <c r="E4" s="114" t="s">
        <v>8</v>
      </c>
      <c r="F4" s="115"/>
      <c r="G4" s="116"/>
      <c r="H4" s="25"/>
      <c r="I4" s="105" t="s">
        <v>9</v>
      </c>
      <c r="J4" s="25" t="s">
        <v>9</v>
      </c>
      <c r="K4" s="25" t="s">
        <v>9</v>
      </c>
    </row>
    <row r="5" spans="1:11" x14ac:dyDescent="0.2">
      <c r="A5" s="95" t="s">
        <v>0</v>
      </c>
      <c r="B5" s="97" t="s">
        <v>32</v>
      </c>
      <c r="C5" s="97" t="s">
        <v>46</v>
      </c>
      <c r="D5" s="97" t="s">
        <v>47</v>
      </c>
      <c r="E5" s="117" t="s">
        <v>6</v>
      </c>
      <c r="F5" s="117" t="s">
        <v>7</v>
      </c>
      <c r="G5" s="119" t="s">
        <v>48</v>
      </c>
      <c r="H5" s="24" t="s">
        <v>9</v>
      </c>
      <c r="I5" s="24" t="s">
        <v>10</v>
      </c>
      <c r="J5" s="24" t="s">
        <v>10</v>
      </c>
      <c r="K5" s="24" t="s">
        <v>10</v>
      </c>
    </row>
    <row r="6" spans="1:11" x14ac:dyDescent="0.2">
      <c r="A6" s="95" t="s">
        <v>1</v>
      </c>
      <c r="B6" s="97" t="s">
        <v>2</v>
      </c>
      <c r="C6" s="97" t="s">
        <v>3</v>
      </c>
      <c r="D6" s="97" t="s">
        <v>4</v>
      </c>
      <c r="E6" s="118"/>
      <c r="F6" s="118"/>
      <c r="G6" s="120"/>
      <c r="H6" s="12" t="s">
        <v>8</v>
      </c>
      <c r="I6" s="12" t="s">
        <v>2</v>
      </c>
      <c r="J6" s="12" t="s">
        <v>3</v>
      </c>
      <c r="K6" s="12" t="s">
        <v>11</v>
      </c>
    </row>
    <row r="7" spans="1:11" x14ac:dyDescent="0.2">
      <c r="A7" s="49">
        <v>1</v>
      </c>
      <c r="B7" s="44">
        <v>229.91</v>
      </c>
      <c r="C7" s="44">
        <v>229.91</v>
      </c>
      <c r="D7" s="44">
        <v>229.91</v>
      </c>
      <c r="E7" s="44">
        <v>34</v>
      </c>
      <c r="F7" s="44">
        <v>50</v>
      </c>
      <c r="G7" s="44">
        <v>38</v>
      </c>
      <c r="H7" s="44">
        <f>SUM(E7:G7)</f>
        <v>122</v>
      </c>
      <c r="I7" s="44">
        <f t="shared" ref="I7:I30" si="0">SUM(B7,H7)</f>
        <v>351.90999999999997</v>
      </c>
      <c r="J7" s="44">
        <f t="shared" ref="J7:J30" si="1">SUM(C7,H7)</f>
        <v>351.90999999999997</v>
      </c>
      <c r="K7" s="44">
        <f t="shared" ref="K7:K30" si="2">SUM(D7,H7)</f>
        <v>351.90999999999997</v>
      </c>
    </row>
    <row r="8" spans="1:11" x14ac:dyDescent="0.2">
      <c r="A8" s="14">
        <v>2</v>
      </c>
      <c r="B8" s="15">
        <f t="shared" ref="B8:B30" si="3">A8*$B$7</f>
        <v>459.82</v>
      </c>
      <c r="C8" s="15">
        <f>A8*$C$7</f>
        <v>459.82</v>
      </c>
      <c r="D8" s="15">
        <f>A8*$D$7</f>
        <v>459.82</v>
      </c>
      <c r="E8" s="44">
        <v>34</v>
      </c>
      <c r="F8" s="44">
        <v>50</v>
      </c>
      <c r="G8" s="44">
        <v>38</v>
      </c>
      <c r="H8" s="44">
        <f t="shared" ref="H8:H30" si="4">SUM(E8:G8)</f>
        <v>122</v>
      </c>
      <c r="I8" s="15">
        <f t="shared" si="0"/>
        <v>581.81999999999994</v>
      </c>
      <c r="J8" s="15">
        <f t="shared" si="1"/>
        <v>581.81999999999994</v>
      </c>
      <c r="K8" s="15">
        <f t="shared" si="2"/>
        <v>581.81999999999994</v>
      </c>
    </row>
    <row r="9" spans="1:11" x14ac:dyDescent="0.2">
      <c r="A9" s="14">
        <v>3</v>
      </c>
      <c r="B9" s="15">
        <f t="shared" si="3"/>
        <v>689.73</v>
      </c>
      <c r="C9" s="15">
        <f>A9*$C$7</f>
        <v>689.73</v>
      </c>
      <c r="D9" s="15">
        <f>A9*$D$7</f>
        <v>689.73</v>
      </c>
      <c r="E9" s="44">
        <v>34</v>
      </c>
      <c r="F9" s="44">
        <v>50</v>
      </c>
      <c r="G9" s="44">
        <v>38</v>
      </c>
      <c r="H9" s="44">
        <f t="shared" si="4"/>
        <v>122</v>
      </c>
      <c r="I9" s="15">
        <f t="shared" si="0"/>
        <v>811.73</v>
      </c>
      <c r="J9" s="15">
        <f t="shared" si="1"/>
        <v>811.73</v>
      </c>
      <c r="K9" s="15">
        <f t="shared" si="2"/>
        <v>811.73</v>
      </c>
    </row>
    <row r="10" spans="1:11" x14ac:dyDescent="0.2">
      <c r="A10" s="14">
        <v>4</v>
      </c>
      <c r="B10" s="15">
        <f t="shared" si="3"/>
        <v>919.64</v>
      </c>
      <c r="C10" s="15">
        <f>A10*$C$7</f>
        <v>919.64</v>
      </c>
      <c r="D10" s="15">
        <f>A10*$D$7</f>
        <v>919.64</v>
      </c>
      <c r="E10" s="44">
        <v>34</v>
      </c>
      <c r="F10" s="44">
        <v>50</v>
      </c>
      <c r="G10" s="44">
        <v>38</v>
      </c>
      <c r="H10" s="44">
        <f t="shared" si="4"/>
        <v>122</v>
      </c>
      <c r="I10" s="15">
        <f t="shared" si="0"/>
        <v>1041.6399999999999</v>
      </c>
      <c r="J10" s="15">
        <f t="shared" si="1"/>
        <v>1041.6399999999999</v>
      </c>
      <c r="K10" s="15">
        <f t="shared" si="2"/>
        <v>1041.6399999999999</v>
      </c>
    </row>
    <row r="11" spans="1:11" x14ac:dyDescent="0.2">
      <c r="A11" s="14">
        <v>5</v>
      </c>
      <c r="B11" s="15">
        <f t="shared" si="3"/>
        <v>1149.55</v>
      </c>
      <c r="C11" s="15">
        <f>A11*$C$7</f>
        <v>1149.55</v>
      </c>
      <c r="D11" s="15">
        <f>A11*$D$7</f>
        <v>1149.55</v>
      </c>
      <c r="E11" s="44">
        <v>34</v>
      </c>
      <c r="F11" s="44">
        <v>50</v>
      </c>
      <c r="G11" s="44">
        <v>38</v>
      </c>
      <c r="H11" s="44">
        <f t="shared" si="4"/>
        <v>122</v>
      </c>
      <c r="I11" s="15">
        <f t="shared" si="0"/>
        <v>1271.55</v>
      </c>
      <c r="J11" s="15">
        <f t="shared" si="1"/>
        <v>1271.55</v>
      </c>
      <c r="K11" s="15">
        <f t="shared" si="2"/>
        <v>1271.55</v>
      </c>
    </row>
    <row r="12" spans="1:11" x14ac:dyDescent="0.2">
      <c r="A12" s="14">
        <v>6</v>
      </c>
      <c r="B12" s="15">
        <f t="shared" si="3"/>
        <v>1379.46</v>
      </c>
      <c r="C12" s="15">
        <f>A12*$C$7</f>
        <v>1379.46</v>
      </c>
      <c r="D12" s="15">
        <f>A12*$D$7</f>
        <v>1379.46</v>
      </c>
      <c r="E12" s="44">
        <v>34</v>
      </c>
      <c r="F12" s="44">
        <v>50</v>
      </c>
      <c r="G12" s="44">
        <v>38</v>
      </c>
      <c r="H12" s="44">
        <f t="shared" si="4"/>
        <v>122</v>
      </c>
      <c r="I12" s="15">
        <f t="shared" si="0"/>
        <v>1501.46</v>
      </c>
      <c r="J12" s="15">
        <f t="shared" si="1"/>
        <v>1501.46</v>
      </c>
      <c r="K12" s="15">
        <f t="shared" si="2"/>
        <v>1501.46</v>
      </c>
    </row>
    <row r="13" spans="1:11" x14ac:dyDescent="0.2">
      <c r="A13" s="14">
        <v>7</v>
      </c>
      <c r="B13" s="15">
        <f t="shared" si="3"/>
        <v>1609.37</v>
      </c>
      <c r="C13" s="15">
        <f t="shared" ref="C13:C30" si="5">A13*344.87</f>
        <v>2414.09</v>
      </c>
      <c r="D13" s="15">
        <f t="shared" ref="D13:D30" si="6">A13*731.81</f>
        <v>5122.67</v>
      </c>
      <c r="E13" s="44">
        <v>34</v>
      </c>
      <c r="F13" s="44">
        <v>50</v>
      </c>
      <c r="G13" s="44">
        <v>38</v>
      </c>
      <c r="H13" s="44">
        <f t="shared" si="4"/>
        <v>122</v>
      </c>
      <c r="I13" s="15">
        <f t="shared" si="0"/>
        <v>1731.37</v>
      </c>
      <c r="J13" s="15">
        <f t="shared" si="1"/>
        <v>2536.09</v>
      </c>
      <c r="K13" s="15">
        <f t="shared" si="2"/>
        <v>5244.67</v>
      </c>
    </row>
    <row r="14" spans="1:11" x14ac:dyDescent="0.2">
      <c r="A14" s="14">
        <v>8</v>
      </c>
      <c r="B14" s="15">
        <f t="shared" si="3"/>
        <v>1839.28</v>
      </c>
      <c r="C14" s="15">
        <f t="shared" si="5"/>
        <v>2758.96</v>
      </c>
      <c r="D14" s="15">
        <f t="shared" si="6"/>
        <v>5854.48</v>
      </c>
      <c r="E14" s="44">
        <v>34</v>
      </c>
      <c r="F14" s="44">
        <v>50</v>
      </c>
      <c r="G14" s="44">
        <v>38</v>
      </c>
      <c r="H14" s="44">
        <f t="shared" si="4"/>
        <v>122</v>
      </c>
      <c r="I14" s="15">
        <f t="shared" si="0"/>
        <v>1961.28</v>
      </c>
      <c r="J14" s="15">
        <f t="shared" si="1"/>
        <v>2880.96</v>
      </c>
      <c r="K14" s="15">
        <f t="shared" si="2"/>
        <v>5976.48</v>
      </c>
    </row>
    <row r="15" spans="1:11" x14ac:dyDescent="0.2">
      <c r="A15" s="14">
        <v>9</v>
      </c>
      <c r="B15" s="15">
        <f t="shared" si="3"/>
        <v>2069.19</v>
      </c>
      <c r="C15" s="15">
        <f t="shared" si="5"/>
        <v>3103.83</v>
      </c>
      <c r="D15" s="15">
        <f t="shared" si="6"/>
        <v>6586.2899999999991</v>
      </c>
      <c r="E15" s="44">
        <v>34</v>
      </c>
      <c r="F15" s="44">
        <v>50</v>
      </c>
      <c r="G15" s="44">
        <v>38</v>
      </c>
      <c r="H15" s="44">
        <f t="shared" si="4"/>
        <v>122</v>
      </c>
      <c r="I15" s="15">
        <f t="shared" si="0"/>
        <v>2191.19</v>
      </c>
      <c r="J15" s="15">
        <f t="shared" si="1"/>
        <v>3225.83</v>
      </c>
      <c r="K15" s="15">
        <f t="shared" si="2"/>
        <v>6708.2899999999991</v>
      </c>
    </row>
    <row r="16" spans="1:11" x14ac:dyDescent="0.2">
      <c r="A16" s="14">
        <v>10</v>
      </c>
      <c r="B16" s="15">
        <f t="shared" si="3"/>
        <v>2299.1</v>
      </c>
      <c r="C16" s="15">
        <f t="shared" si="5"/>
        <v>3448.7</v>
      </c>
      <c r="D16" s="15">
        <f t="shared" si="6"/>
        <v>7318.0999999999995</v>
      </c>
      <c r="E16" s="44">
        <v>34</v>
      </c>
      <c r="F16" s="44">
        <v>50</v>
      </c>
      <c r="G16" s="44">
        <v>38</v>
      </c>
      <c r="H16" s="44">
        <f t="shared" si="4"/>
        <v>122</v>
      </c>
      <c r="I16" s="15">
        <f t="shared" si="0"/>
        <v>2421.1</v>
      </c>
      <c r="J16" s="15">
        <f t="shared" si="1"/>
        <v>3570.7</v>
      </c>
      <c r="K16" s="15">
        <f t="shared" si="2"/>
        <v>7440.0999999999995</v>
      </c>
    </row>
    <row r="17" spans="1:11" x14ac:dyDescent="0.2">
      <c r="A17" s="14">
        <v>11</v>
      </c>
      <c r="B17" s="15">
        <f t="shared" si="3"/>
        <v>2529.0099999999998</v>
      </c>
      <c r="C17" s="15">
        <f t="shared" si="5"/>
        <v>3793.57</v>
      </c>
      <c r="D17" s="15">
        <f t="shared" si="6"/>
        <v>8049.91</v>
      </c>
      <c r="E17" s="44">
        <v>34</v>
      </c>
      <c r="F17" s="44">
        <v>50</v>
      </c>
      <c r="G17" s="44">
        <v>38</v>
      </c>
      <c r="H17" s="44">
        <f t="shared" si="4"/>
        <v>122</v>
      </c>
      <c r="I17" s="15">
        <f t="shared" si="0"/>
        <v>2651.0099999999998</v>
      </c>
      <c r="J17" s="15">
        <f t="shared" si="1"/>
        <v>3915.57</v>
      </c>
      <c r="K17" s="15">
        <f t="shared" si="2"/>
        <v>8171.91</v>
      </c>
    </row>
    <row r="18" spans="1:11" x14ac:dyDescent="0.2">
      <c r="A18" s="14">
        <v>12</v>
      </c>
      <c r="B18" s="15">
        <f t="shared" si="3"/>
        <v>2758.92</v>
      </c>
      <c r="C18" s="15">
        <f t="shared" si="5"/>
        <v>4138.4400000000005</v>
      </c>
      <c r="D18" s="15">
        <f t="shared" si="6"/>
        <v>8781.7199999999993</v>
      </c>
      <c r="E18" s="44">
        <v>34</v>
      </c>
      <c r="F18" s="44">
        <v>50</v>
      </c>
      <c r="G18" s="44">
        <v>38</v>
      </c>
      <c r="H18" s="44">
        <f t="shared" si="4"/>
        <v>122</v>
      </c>
      <c r="I18" s="15">
        <f t="shared" si="0"/>
        <v>2880.92</v>
      </c>
      <c r="J18" s="15">
        <f t="shared" si="1"/>
        <v>4260.4400000000005</v>
      </c>
      <c r="K18" s="15">
        <f t="shared" si="2"/>
        <v>8903.7199999999993</v>
      </c>
    </row>
    <row r="19" spans="1:11" x14ac:dyDescent="0.2">
      <c r="A19" s="14">
        <v>13</v>
      </c>
      <c r="B19" s="15">
        <f t="shared" si="3"/>
        <v>2988.83</v>
      </c>
      <c r="C19" s="15">
        <f t="shared" si="5"/>
        <v>4483.3100000000004</v>
      </c>
      <c r="D19" s="15">
        <f t="shared" si="6"/>
        <v>9513.5299999999988</v>
      </c>
      <c r="E19" s="44">
        <v>34</v>
      </c>
      <c r="F19" s="44">
        <v>50</v>
      </c>
      <c r="G19" s="44">
        <v>38</v>
      </c>
      <c r="H19" s="44">
        <f t="shared" si="4"/>
        <v>122</v>
      </c>
      <c r="I19" s="15">
        <f t="shared" si="0"/>
        <v>3110.83</v>
      </c>
      <c r="J19" s="15">
        <f t="shared" si="1"/>
        <v>4605.3100000000004</v>
      </c>
      <c r="K19" s="15">
        <f t="shared" si="2"/>
        <v>9635.5299999999988</v>
      </c>
    </row>
    <row r="20" spans="1:11" x14ac:dyDescent="0.2">
      <c r="A20" s="14">
        <v>14</v>
      </c>
      <c r="B20" s="15">
        <f t="shared" si="3"/>
        <v>3218.74</v>
      </c>
      <c r="C20" s="15">
        <f t="shared" si="5"/>
        <v>4828.18</v>
      </c>
      <c r="D20" s="15">
        <f t="shared" si="6"/>
        <v>10245.34</v>
      </c>
      <c r="E20" s="44">
        <v>34</v>
      </c>
      <c r="F20" s="44">
        <v>50</v>
      </c>
      <c r="G20" s="44">
        <v>38</v>
      </c>
      <c r="H20" s="44">
        <f t="shared" si="4"/>
        <v>122</v>
      </c>
      <c r="I20" s="15">
        <f t="shared" si="0"/>
        <v>3340.74</v>
      </c>
      <c r="J20" s="15">
        <f t="shared" si="1"/>
        <v>4950.18</v>
      </c>
      <c r="K20" s="15">
        <f t="shared" si="2"/>
        <v>10367.34</v>
      </c>
    </row>
    <row r="21" spans="1:11" x14ac:dyDescent="0.2">
      <c r="A21" s="14">
        <v>15</v>
      </c>
      <c r="B21" s="15">
        <f t="shared" si="3"/>
        <v>3448.65</v>
      </c>
      <c r="C21" s="15">
        <f t="shared" si="5"/>
        <v>5173.05</v>
      </c>
      <c r="D21" s="15">
        <f t="shared" si="6"/>
        <v>10977.15</v>
      </c>
      <c r="E21" s="44">
        <v>34</v>
      </c>
      <c r="F21" s="44">
        <v>50</v>
      </c>
      <c r="G21" s="44">
        <v>38</v>
      </c>
      <c r="H21" s="44">
        <f t="shared" si="4"/>
        <v>122</v>
      </c>
      <c r="I21" s="15">
        <f t="shared" si="0"/>
        <v>3570.65</v>
      </c>
      <c r="J21" s="15">
        <f t="shared" si="1"/>
        <v>5295.05</v>
      </c>
      <c r="K21" s="15">
        <f t="shared" si="2"/>
        <v>11099.15</v>
      </c>
    </row>
    <row r="22" spans="1:11" x14ac:dyDescent="0.2">
      <c r="A22" s="14">
        <v>16</v>
      </c>
      <c r="B22" s="15">
        <f t="shared" si="3"/>
        <v>3678.56</v>
      </c>
      <c r="C22" s="15">
        <f t="shared" si="5"/>
        <v>5517.92</v>
      </c>
      <c r="D22" s="15">
        <f t="shared" si="6"/>
        <v>11708.96</v>
      </c>
      <c r="E22" s="44">
        <v>34</v>
      </c>
      <c r="F22" s="44">
        <v>50</v>
      </c>
      <c r="G22" s="44">
        <v>38</v>
      </c>
      <c r="H22" s="44">
        <f t="shared" si="4"/>
        <v>122</v>
      </c>
      <c r="I22" s="15">
        <f t="shared" si="0"/>
        <v>3800.56</v>
      </c>
      <c r="J22" s="15">
        <f t="shared" si="1"/>
        <v>5639.92</v>
      </c>
      <c r="K22" s="15">
        <f t="shared" si="2"/>
        <v>11830.96</v>
      </c>
    </row>
    <row r="23" spans="1:11" x14ac:dyDescent="0.2">
      <c r="A23" s="14">
        <v>17</v>
      </c>
      <c r="B23" s="15">
        <f t="shared" si="3"/>
        <v>3908.47</v>
      </c>
      <c r="C23" s="15">
        <f t="shared" si="5"/>
        <v>5862.79</v>
      </c>
      <c r="D23" s="15">
        <f t="shared" si="6"/>
        <v>12440.769999999999</v>
      </c>
      <c r="E23" s="44">
        <v>34</v>
      </c>
      <c r="F23" s="44">
        <v>50</v>
      </c>
      <c r="G23" s="44">
        <v>38</v>
      </c>
      <c r="H23" s="44">
        <f t="shared" si="4"/>
        <v>122</v>
      </c>
      <c r="I23" s="15">
        <f t="shared" si="0"/>
        <v>4030.47</v>
      </c>
      <c r="J23" s="15">
        <f t="shared" si="1"/>
        <v>5984.79</v>
      </c>
      <c r="K23" s="15">
        <f t="shared" si="2"/>
        <v>12562.769999999999</v>
      </c>
    </row>
    <row r="24" spans="1:11" x14ac:dyDescent="0.2">
      <c r="A24" s="14">
        <v>18</v>
      </c>
      <c r="B24" s="15">
        <f t="shared" si="3"/>
        <v>4138.38</v>
      </c>
      <c r="C24" s="15">
        <f t="shared" si="5"/>
        <v>6207.66</v>
      </c>
      <c r="D24" s="15">
        <f t="shared" si="6"/>
        <v>13172.579999999998</v>
      </c>
      <c r="E24" s="44">
        <v>34</v>
      </c>
      <c r="F24" s="44">
        <v>50</v>
      </c>
      <c r="G24" s="44">
        <v>38</v>
      </c>
      <c r="H24" s="44">
        <f t="shared" si="4"/>
        <v>122</v>
      </c>
      <c r="I24" s="15">
        <f t="shared" si="0"/>
        <v>4260.38</v>
      </c>
      <c r="J24" s="15">
        <f t="shared" si="1"/>
        <v>6329.66</v>
      </c>
      <c r="K24" s="15">
        <f t="shared" si="2"/>
        <v>13294.579999999998</v>
      </c>
    </row>
    <row r="25" spans="1:11" x14ac:dyDescent="0.2">
      <c r="A25" s="14">
        <v>19</v>
      </c>
      <c r="B25" s="15">
        <f t="shared" si="3"/>
        <v>4368.29</v>
      </c>
      <c r="C25" s="15">
        <f t="shared" si="5"/>
        <v>6552.53</v>
      </c>
      <c r="D25" s="15">
        <f t="shared" si="6"/>
        <v>13904.39</v>
      </c>
      <c r="E25" s="44">
        <v>34</v>
      </c>
      <c r="F25" s="44">
        <v>50</v>
      </c>
      <c r="G25" s="44">
        <v>38</v>
      </c>
      <c r="H25" s="44">
        <f t="shared" si="4"/>
        <v>122</v>
      </c>
      <c r="I25" s="15">
        <f t="shared" si="0"/>
        <v>4490.29</v>
      </c>
      <c r="J25" s="15">
        <f t="shared" si="1"/>
        <v>6674.53</v>
      </c>
      <c r="K25" s="15">
        <f t="shared" si="2"/>
        <v>14026.39</v>
      </c>
    </row>
    <row r="26" spans="1:11" x14ac:dyDescent="0.2">
      <c r="A26" s="14">
        <v>20</v>
      </c>
      <c r="B26" s="15">
        <f t="shared" si="3"/>
        <v>4598.2</v>
      </c>
      <c r="C26" s="15">
        <f t="shared" si="5"/>
        <v>6897.4</v>
      </c>
      <c r="D26" s="15">
        <f t="shared" si="6"/>
        <v>14636.199999999999</v>
      </c>
      <c r="E26" s="44">
        <v>34</v>
      </c>
      <c r="F26" s="44">
        <v>50</v>
      </c>
      <c r="G26" s="44">
        <v>38</v>
      </c>
      <c r="H26" s="44">
        <f t="shared" si="4"/>
        <v>122</v>
      </c>
      <c r="I26" s="15">
        <f t="shared" si="0"/>
        <v>4720.2</v>
      </c>
      <c r="J26" s="15">
        <f t="shared" si="1"/>
        <v>7019.4</v>
      </c>
      <c r="K26" s="15">
        <f t="shared" si="2"/>
        <v>14758.199999999999</v>
      </c>
    </row>
    <row r="27" spans="1:11" x14ac:dyDescent="0.2">
      <c r="A27" s="14">
        <v>21</v>
      </c>
      <c r="B27" s="15">
        <f t="shared" si="3"/>
        <v>4828.1099999999997</v>
      </c>
      <c r="C27" s="15">
        <f t="shared" si="5"/>
        <v>7242.27</v>
      </c>
      <c r="D27" s="15">
        <f t="shared" si="6"/>
        <v>15368.009999999998</v>
      </c>
      <c r="E27" s="44">
        <v>34</v>
      </c>
      <c r="F27" s="44">
        <v>50</v>
      </c>
      <c r="G27" s="44">
        <v>38</v>
      </c>
      <c r="H27" s="44">
        <f t="shared" si="4"/>
        <v>122</v>
      </c>
      <c r="I27" s="15">
        <f t="shared" si="0"/>
        <v>4950.1099999999997</v>
      </c>
      <c r="J27" s="15">
        <f t="shared" si="1"/>
        <v>7364.27</v>
      </c>
      <c r="K27" s="15">
        <f t="shared" si="2"/>
        <v>15490.009999999998</v>
      </c>
    </row>
    <row r="28" spans="1:11" x14ac:dyDescent="0.2">
      <c r="A28" s="14">
        <v>22</v>
      </c>
      <c r="B28" s="15">
        <f t="shared" si="3"/>
        <v>5058.0199999999995</v>
      </c>
      <c r="C28" s="15">
        <f t="shared" si="5"/>
        <v>7587.14</v>
      </c>
      <c r="D28" s="15">
        <f t="shared" si="6"/>
        <v>16099.82</v>
      </c>
      <c r="E28" s="44">
        <v>34</v>
      </c>
      <c r="F28" s="44">
        <v>50</v>
      </c>
      <c r="G28" s="44">
        <v>38</v>
      </c>
      <c r="H28" s="44">
        <f t="shared" si="4"/>
        <v>122</v>
      </c>
      <c r="I28" s="15">
        <f t="shared" si="0"/>
        <v>5180.0199999999995</v>
      </c>
      <c r="J28" s="15">
        <f t="shared" si="1"/>
        <v>7709.14</v>
      </c>
      <c r="K28" s="15">
        <f t="shared" si="2"/>
        <v>16221.82</v>
      </c>
    </row>
    <row r="29" spans="1:11" x14ac:dyDescent="0.2">
      <c r="A29" s="14">
        <v>23</v>
      </c>
      <c r="B29" s="15">
        <f t="shared" si="3"/>
        <v>5287.93</v>
      </c>
      <c r="C29" s="15">
        <f t="shared" si="5"/>
        <v>7932.01</v>
      </c>
      <c r="D29" s="15">
        <f t="shared" si="6"/>
        <v>16831.629999999997</v>
      </c>
      <c r="E29" s="44">
        <v>34</v>
      </c>
      <c r="F29" s="44">
        <v>50</v>
      </c>
      <c r="G29" s="44">
        <v>38</v>
      </c>
      <c r="H29" s="44">
        <f t="shared" si="4"/>
        <v>122</v>
      </c>
      <c r="I29" s="15">
        <f t="shared" si="0"/>
        <v>5409.93</v>
      </c>
      <c r="J29" s="15">
        <f t="shared" si="1"/>
        <v>8054.01</v>
      </c>
      <c r="K29" s="15">
        <f t="shared" si="2"/>
        <v>16953.629999999997</v>
      </c>
    </row>
    <row r="30" spans="1:11" x14ac:dyDescent="0.2">
      <c r="A30" s="14">
        <v>24</v>
      </c>
      <c r="B30" s="15">
        <f t="shared" si="3"/>
        <v>5517.84</v>
      </c>
      <c r="C30" s="15">
        <f t="shared" si="5"/>
        <v>8276.880000000001</v>
      </c>
      <c r="D30" s="15">
        <f t="shared" si="6"/>
        <v>17563.439999999999</v>
      </c>
      <c r="E30" s="44">
        <v>34</v>
      </c>
      <c r="F30" s="44">
        <v>50</v>
      </c>
      <c r="G30" s="44">
        <v>38</v>
      </c>
      <c r="H30" s="44">
        <f t="shared" si="4"/>
        <v>122</v>
      </c>
      <c r="I30" s="15">
        <f t="shared" si="0"/>
        <v>5639.84</v>
      </c>
      <c r="J30" s="15">
        <f t="shared" si="1"/>
        <v>8398.880000000001</v>
      </c>
      <c r="K30" s="15">
        <f t="shared" si="2"/>
        <v>17685.439999999999</v>
      </c>
    </row>
    <row r="31" spans="1:1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2" x14ac:dyDescent="0.2">
      <c r="A33" s="27"/>
      <c r="B33" s="60" t="s">
        <v>13</v>
      </c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5"/>
      <c r="B34" s="27" t="s">
        <v>26</v>
      </c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27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5"/>
      <c r="B36" s="27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27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27"/>
      <c r="B38" s="81"/>
      <c r="C38" s="113" t="s">
        <v>14</v>
      </c>
      <c r="D38" s="113"/>
      <c r="E38" s="113"/>
      <c r="F38" s="113"/>
      <c r="G38" s="5"/>
      <c r="H38" s="5"/>
      <c r="I38" s="5"/>
      <c r="J38" s="5"/>
      <c r="K38" s="5"/>
      <c r="L38" s="5"/>
    </row>
    <row r="39" spans="1:12" x14ac:dyDescent="0.2">
      <c r="A39" s="5"/>
      <c r="B39" s="81"/>
      <c r="C39" s="113" t="s">
        <v>15</v>
      </c>
      <c r="D39" s="113"/>
      <c r="E39" s="113"/>
      <c r="F39" s="113"/>
      <c r="G39" s="5"/>
      <c r="H39" s="5"/>
      <c r="I39" s="5"/>
      <c r="J39" s="5"/>
      <c r="K39" s="5"/>
      <c r="L39" s="5"/>
    </row>
    <row r="40" spans="1:12" x14ac:dyDescent="0.2">
      <c r="A40" s="5"/>
      <c r="B40" s="81"/>
      <c r="C40" s="101" t="s">
        <v>16</v>
      </c>
      <c r="D40" s="101" t="s">
        <v>17</v>
      </c>
      <c r="E40" s="101" t="s">
        <v>18</v>
      </c>
      <c r="F40" s="101" t="s">
        <v>19</v>
      </c>
      <c r="G40" s="5"/>
      <c r="H40" s="5"/>
      <c r="I40" s="5"/>
      <c r="J40" s="5"/>
      <c r="K40" s="5"/>
      <c r="L40" s="5"/>
    </row>
    <row r="41" spans="1:12" x14ac:dyDescent="0.2">
      <c r="A41" s="5"/>
      <c r="B41" s="81" t="s">
        <v>20</v>
      </c>
      <c r="C41" s="83">
        <v>580</v>
      </c>
      <c r="D41" s="83">
        <v>377</v>
      </c>
      <c r="E41" s="83">
        <v>377</v>
      </c>
      <c r="F41" s="83">
        <v>305</v>
      </c>
      <c r="G41" s="5"/>
      <c r="H41" s="5"/>
      <c r="I41" s="5"/>
      <c r="J41" s="5"/>
      <c r="K41" s="5"/>
      <c r="L41" s="5"/>
    </row>
    <row r="42" spans="1:12" x14ac:dyDescent="0.2">
      <c r="A42" s="5"/>
      <c r="B42" s="81" t="s">
        <v>21</v>
      </c>
      <c r="C42" s="83">
        <v>716</v>
      </c>
      <c r="D42" s="83">
        <v>466</v>
      </c>
      <c r="E42" s="83">
        <v>466</v>
      </c>
      <c r="F42" s="83">
        <v>377</v>
      </c>
      <c r="G42" s="5"/>
      <c r="H42" s="5"/>
      <c r="I42" s="5"/>
      <c r="J42" s="5"/>
      <c r="K42" s="5"/>
      <c r="L42" s="5"/>
    </row>
    <row r="43" spans="1:12" x14ac:dyDescent="0.2">
      <c r="A43" s="5"/>
      <c r="B43" s="81" t="s">
        <v>22</v>
      </c>
      <c r="C43" s="84">
        <v>1289</v>
      </c>
      <c r="D43" s="83">
        <v>839</v>
      </c>
      <c r="E43" s="83">
        <v>839</v>
      </c>
      <c r="F43" s="83">
        <v>679</v>
      </c>
      <c r="G43" s="5"/>
      <c r="H43" s="5"/>
      <c r="I43" s="5"/>
      <c r="J43" s="5"/>
      <c r="K43" s="5"/>
      <c r="L43" s="5"/>
    </row>
    <row r="44" spans="1:12" x14ac:dyDescent="0.2">
      <c r="A44" s="5"/>
      <c r="B44" s="81" t="s">
        <v>23</v>
      </c>
      <c r="C44" s="85">
        <v>2721</v>
      </c>
      <c r="D44" s="85">
        <v>1772</v>
      </c>
      <c r="E44" s="85">
        <v>1772</v>
      </c>
      <c r="F44" s="85">
        <v>1435</v>
      </c>
      <c r="G44" s="5"/>
      <c r="H44" s="5"/>
      <c r="I44" s="5"/>
      <c r="J44" s="5"/>
      <c r="K44" s="5"/>
      <c r="L44" s="5"/>
    </row>
    <row r="45" spans="1:12" x14ac:dyDescent="0.2">
      <c r="A45" s="5"/>
      <c r="B45" s="81" t="s">
        <v>23</v>
      </c>
      <c r="C45" s="85">
        <v>2721</v>
      </c>
      <c r="D45" s="85">
        <v>1772</v>
      </c>
      <c r="E45" s="85">
        <v>1772</v>
      </c>
      <c r="F45" s="85">
        <v>1435</v>
      </c>
      <c r="G45" s="5"/>
      <c r="H45" s="5"/>
      <c r="I45" s="5"/>
      <c r="J45" s="5"/>
      <c r="K45" s="5"/>
      <c r="L45" s="5"/>
    </row>
    <row r="46" spans="1:12" x14ac:dyDescent="0.2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2" x14ac:dyDescent="0.2">
      <c r="B47" s="5"/>
      <c r="C47" s="5"/>
      <c r="D47" s="5"/>
      <c r="E47" s="5"/>
      <c r="F47" s="5"/>
      <c r="G47" s="5"/>
      <c r="H47" s="5"/>
      <c r="I47" s="5"/>
      <c r="J47" s="5"/>
      <c r="K47" s="5"/>
    </row>
  </sheetData>
  <mergeCells count="6">
    <mergeCell ref="E4:G4"/>
    <mergeCell ref="G5:G6"/>
    <mergeCell ref="C39:F39"/>
    <mergeCell ref="C38:F38"/>
    <mergeCell ref="E5:E6"/>
    <mergeCell ref="F5:F6"/>
  </mergeCells>
  <pageMargins left="0.2" right="0.2" top="0.25" bottom="0.2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selection activeCell="C13" sqref="C13:C30"/>
    </sheetView>
  </sheetViews>
  <sheetFormatPr defaultColWidth="9.140625" defaultRowHeight="12.75" x14ac:dyDescent="0.2"/>
  <cols>
    <col min="1" max="9" width="13.7109375" style="5" customWidth="1"/>
    <col min="10" max="13" width="12.85546875" style="5" customWidth="1"/>
    <col min="14" max="16384" width="9.140625" style="5"/>
  </cols>
  <sheetData>
    <row r="1" spans="1:13" ht="18.75" x14ac:dyDescent="0.3">
      <c r="A1" s="1" t="s">
        <v>52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</row>
    <row r="2" spans="1:13" x14ac:dyDescent="0.2">
      <c r="A2" s="60" t="s">
        <v>24</v>
      </c>
      <c r="B2" s="60"/>
      <c r="C2" s="60"/>
      <c r="D2" s="60"/>
      <c r="E2" s="60"/>
      <c r="F2" s="60"/>
      <c r="G2" s="60"/>
      <c r="H2" s="60"/>
      <c r="I2" s="60"/>
      <c r="K2" s="27"/>
      <c r="L2" s="27"/>
      <c r="M2" s="27"/>
    </row>
    <row r="3" spans="1:13" x14ac:dyDescent="0.2">
      <c r="A3" s="60" t="s">
        <v>53</v>
      </c>
      <c r="B3" s="60"/>
      <c r="C3" s="60"/>
      <c r="D3" s="60"/>
      <c r="E3" s="60"/>
      <c r="F3" s="60"/>
      <c r="G3" s="60"/>
      <c r="H3" s="60"/>
      <c r="I3" s="60"/>
      <c r="K3" s="27"/>
      <c r="L3" s="27"/>
      <c r="M3" s="27"/>
    </row>
    <row r="4" spans="1:13" x14ac:dyDescent="0.2">
      <c r="A4" s="47"/>
      <c r="B4" s="41" t="s">
        <v>5</v>
      </c>
      <c r="C4" s="42"/>
      <c r="D4" s="114" t="s">
        <v>8</v>
      </c>
      <c r="E4" s="115"/>
      <c r="F4" s="116"/>
      <c r="G4" s="25"/>
      <c r="H4" s="25" t="s">
        <v>9</v>
      </c>
      <c r="I4" s="25" t="s">
        <v>9</v>
      </c>
      <c r="J4" s="66"/>
      <c r="K4" s="62"/>
      <c r="L4" s="62"/>
      <c r="M4" s="62"/>
    </row>
    <row r="5" spans="1:13" x14ac:dyDescent="0.2">
      <c r="A5" s="48" t="s">
        <v>0</v>
      </c>
      <c r="B5" s="25" t="s">
        <v>32</v>
      </c>
      <c r="C5" s="25" t="s">
        <v>47</v>
      </c>
      <c r="D5" s="117" t="s">
        <v>6</v>
      </c>
      <c r="E5" s="117" t="s">
        <v>7</v>
      </c>
      <c r="F5" s="119" t="s">
        <v>48</v>
      </c>
      <c r="G5" s="24" t="s">
        <v>9</v>
      </c>
      <c r="H5" s="24" t="s">
        <v>10</v>
      </c>
      <c r="I5" s="24" t="s">
        <v>10</v>
      </c>
      <c r="J5" s="66"/>
      <c r="K5" s="63"/>
      <c r="L5" s="63"/>
      <c r="M5" s="63"/>
    </row>
    <row r="6" spans="1:13" x14ac:dyDescent="0.2">
      <c r="A6" s="34" t="s">
        <v>1</v>
      </c>
      <c r="B6" s="12" t="s">
        <v>2</v>
      </c>
      <c r="C6" s="43" t="s">
        <v>4</v>
      </c>
      <c r="D6" s="118"/>
      <c r="E6" s="118"/>
      <c r="F6" s="120"/>
      <c r="G6" s="12" t="s">
        <v>8</v>
      </c>
      <c r="H6" s="12" t="s">
        <v>2</v>
      </c>
      <c r="I6" s="12" t="s">
        <v>11</v>
      </c>
      <c r="J6" s="57"/>
      <c r="K6" s="29"/>
      <c r="L6" s="29"/>
      <c r="M6" s="64"/>
    </row>
    <row r="7" spans="1:13" ht="12.75" customHeight="1" x14ac:dyDescent="0.2">
      <c r="A7" s="49">
        <v>1</v>
      </c>
      <c r="B7" s="44">
        <v>229.91</v>
      </c>
      <c r="C7" s="44">
        <v>229.91</v>
      </c>
      <c r="D7" s="44">
        <v>23</v>
      </c>
      <c r="E7" s="44">
        <v>50</v>
      </c>
      <c r="F7" s="44">
        <v>38</v>
      </c>
      <c r="G7" s="45">
        <f>SUM(D7:F7)</f>
        <v>111</v>
      </c>
      <c r="H7" s="44">
        <f t="shared" ref="H7:H30" si="0">SUM(B7,G7)</f>
        <v>340.90999999999997</v>
      </c>
      <c r="I7" s="44">
        <f t="shared" ref="I7:I30" si="1">SUM(C7,G7)</f>
        <v>340.90999999999997</v>
      </c>
      <c r="J7" s="67"/>
      <c r="K7" s="65"/>
      <c r="L7" s="65"/>
      <c r="M7" s="65"/>
    </row>
    <row r="8" spans="1:13" ht="12.75" customHeight="1" x14ac:dyDescent="0.2">
      <c r="A8" s="14">
        <v>2</v>
      </c>
      <c r="B8" s="15">
        <f t="shared" ref="B8:B30" si="2">A8*$B$7</f>
        <v>459.82</v>
      </c>
      <c r="C8" s="15">
        <f>A8*$C$7</f>
        <v>459.82</v>
      </c>
      <c r="D8" s="15">
        <v>25</v>
      </c>
      <c r="E8" s="44">
        <v>50</v>
      </c>
      <c r="F8" s="44">
        <v>38</v>
      </c>
      <c r="G8" s="45">
        <f t="shared" ref="G8:G30" si="3">SUM(D8:F8)</f>
        <v>113</v>
      </c>
      <c r="H8" s="44">
        <f t="shared" si="0"/>
        <v>572.81999999999994</v>
      </c>
      <c r="I8" s="44">
        <f t="shared" si="1"/>
        <v>572.81999999999994</v>
      </c>
      <c r="J8" s="67"/>
      <c r="K8" s="65"/>
      <c r="L8" s="65"/>
      <c r="M8" s="65"/>
    </row>
    <row r="9" spans="1:13" ht="12.75" customHeight="1" x14ac:dyDescent="0.2">
      <c r="A9" s="14">
        <v>3</v>
      </c>
      <c r="B9" s="15">
        <f t="shared" si="2"/>
        <v>689.73</v>
      </c>
      <c r="C9" s="15">
        <f>A9*$C$7</f>
        <v>689.73</v>
      </c>
      <c r="D9" s="15">
        <v>27</v>
      </c>
      <c r="E9" s="44">
        <v>50</v>
      </c>
      <c r="F9" s="44">
        <v>38</v>
      </c>
      <c r="G9" s="45">
        <f t="shared" si="3"/>
        <v>115</v>
      </c>
      <c r="H9" s="44">
        <f t="shared" si="0"/>
        <v>804.73</v>
      </c>
      <c r="I9" s="44">
        <f t="shared" si="1"/>
        <v>804.73</v>
      </c>
      <c r="J9" s="67"/>
      <c r="K9" s="65"/>
      <c r="L9" s="65"/>
      <c r="M9" s="65"/>
    </row>
    <row r="10" spans="1:13" ht="12.75" customHeight="1" x14ac:dyDescent="0.2">
      <c r="A10" s="14">
        <v>4</v>
      </c>
      <c r="B10" s="15">
        <f t="shared" si="2"/>
        <v>919.64</v>
      </c>
      <c r="C10" s="15">
        <f>A10*$C$7</f>
        <v>919.64</v>
      </c>
      <c r="D10" s="15">
        <v>29</v>
      </c>
      <c r="E10" s="44">
        <v>50</v>
      </c>
      <c r="F10" s="44">
        <v>38</v>
      </c>
      <c r="G10" s="45">
        <f t="shared" si="3"/>
        <v>117</v>
      </c>
      <c r="H10" s="44">
        <f t="shared" si="0"/>
        <v>1036.6399999999999</v>
      </c>
      <c r="I10" s="44">
        <f t="shared" si="1"/>
        <v>1036.6399999999999</v>
      </c>
      <c r="J10" s="67"/>
      <c r="K10" s="65"/>
      <c r="L10" s="65"/>
      <c r="M10" s="65"/>
    </row>
    <row r="11" spans="1:13" ht="12.75" customHeight="1" x14ac:dyDescent="0.2">
      <c r="A11" s="14">
        <v>5</v>
      </c>
      <c r="B11" s="15">
        <f t="shared" si="2"/>
        <v>1149.55</v>
      </c>
      <c r="C11" s="15">
        <f>A11*$C$7</f>
        <v>1149.55</v>
      </c>
      <c r="D11" s="15">
        <v>31</v>
      </c>
      <c r="E11" s="44">
        <v>50</v>
      </c>
      <c r="F11" s="44">
        <v>38</v>
      </c>
      <c r="G11" s="45">
        <f t="shared" si="3"/>
        <v>119</v>
      </c>
      <c r="H11" s="44">
        <f t="shared" si="0"/>
        <v>1268.55</v>
      </c>
      <c r="I11" s="44">
        <f t="shared" si="1"/>
        <v>1268.55</v>
      </c>
      <c r="J11" s="67"/>
      <c r="K11" s="65"/>
      <c r="L11" s="65"/>
      <c r="M11" s="65"/>
    </row>
    <row r="12" spans="1:13" ht="12.75" customHeight="1" x14ac:dyDescent="0.2">
      <c r="A12" s="14">
        <v>6</v>
      </c>
      <c r="B12" s="15">
        <f t="shared" si="2"/>
        <v>1379.46</v>
      </c>
      <c r="C12" s="15">
        <f>A12*$C$7</f>
        <v>1379.46</v>
      </c>
      <c r="D12" s="15">
        <v>33</v>
      </c>
      <c r="E12" s="44">
        <v>50</v>
      </c>
      <c r="F12" s="44">
        <v>38</v>
      </c>
      <c r="G12" s="45">
        <f t="shared" si="3"/>
        <v>121</v>
      </c>
      <c r="H12" s="44">
        <f t="shared" si="0"/>
        <v>1500.46</v>
      </c>
      <c r="I12" s="44">
        <f t="shared" si="1"/>
        <v>1500.46</v>
      </c>
      <c r="J12" s="67"/>
      <c r="K12" s="65"/>
      <c r="L12" s="65"/>
      <c r="M12" s="65"/>
    </row>
    <row r="13" spans="1:13" ht="12.75" customHeight="1" x14ac:dyDescent="0.2">
      <c r="A13" s="14">
        <v>7</v>
      </c>
      <c r="B13" s="15">
        <f t="shared" si="2"/>
        <v>1609.37</v>
      </c>
      <c r="C13" s="15">
        <f t="shared" ref="C13:C30" si="4">A13*731.81</f>
        <v>5122.67</v>
      </c>
      <c r="D13" s="15">
        <v>35</v>
      </c>
      <c r="E13" s="44">
        <v>50</v>
      </c>
      <c r="F13" s="44">
        <v>38</v>
      </c>
      <c r="G13" s="45">
        <f t="shared" si="3"/>
        <v>123</v>
      </c>
      <c r="H13" s="44">
        <f t="shared" si="0"/>
        <v>1732.37</v>
      </c>
      <c r="I13" s="44">
        <f t="shared" si="1"/>
        <v>5245.67</v>
      </c>
      <c r="J13" s="67"/>
      <c r="K13" s="65"/>
      <c r="L13" s="65"/>
      <c r="M13" s="65"/>
    </row>
    <row r="14" spans="1:13" ht="12.75" customHeight="1" x14ac:dyDescent="0.2">
      <c r="A14" s="14">
        <v>8</v>
      </c>
      <c r="B14" s="15">
        <f t="shared" si="2"/>
        <v>1839.28</v>
      </c>
      <c r="C14" s="15">
        <f t="shared" si="4"/>
        <v>5854.48</v>
      </c>
      <c r="D14" s="15">
        <v>37</v>
      </c>
      <c r="E14" s="44">
        <v>50</v>
      </c>
      <c r="F14" s="44">
        <v>38</v>
      </c>
      <c r="G14" s="45">
        <f t="shared" si="3"/>
        <v>125</v>
      </c>
      <c r="H14" s="44">
        <f t="shared" si="0"/>
        <v>1964.28</v>
      </c>
      <c r="I14" s="44">
        <f t="shared" si="1"/>
        <v>5979.48</v>
      </c>
      <c r="J14" s="67"/>
      <c r="K14" s="65"/>
      <c r="L14" s="65"/>
      <c r="M14" s="65"/>
    </row>
    <row r="15" spans="1:13" ht="12.75" customHeight="1" x14ac:dyDescent="0.2">
      <c r="A15" s="14">
        <v>9</v>
      </c>
      <c r="B15" s="15">
        <f t="shared" si="2"/>
        <v>2069.19</v>
      </c>
      <c r="C15" s="15">
        <f t="shared" si="4"/>
        <v>6586.2899999999991</v>
      </c>
      <c r="D15" s="15">
        <v>39</v>
      </c>
      <c r="E15" s="44">
        <v>50</v>
      </c>
      <c r="F15" s="44">
        <v>38</v>
      </c>
      <c r="G15" s="45">
        <f t="shared" si="3"/>
        <v>127</v>
      </c>
      <c r="H15" s="44">
        <f t="shared" si="0"/>
        <v>2196.19</v>
      </c>
      <c r="I15" s="44">
        <f t="shared" si="1"/>
        <v>6713.2899999999991</v>
      </c>
      <c r="J15" s="67"/>
      <c r="K15" s="65"/>
      <c r="L15" s="65"/>
      <c r="M15" s="65"/>
    </row>
    <row r="16" spans="1:13" ht="12.75" customHeight="1" x14ac:dyDescent="0.2">
      <c r="A16" s="14">
        <v>10</v>
      </c>
      <c r="B16" s="15">
        <f t="shared" si="2"/>
        <v>2299.1</v>
      </c>
      <c r="C16" s="15">
        <f t="shared" si="4"/>
        <v>7318.0999999999995</v>
      </c>
      <c r="D16" s="15">
        <v>41</v>
      </c>
      <c r="E16" s="44">
        <v>50</v>
      </c>
      <c r="F16" s="44">
        <v>38</v>
      </c>
      <c r="G16" s="45">
        <f t="shared" si="3"/>
        <v>129</v>
      </c>
      <c r="H16" s="44">
        <f t="shared" si="0"/>
        <v>2428.1</v>
      </c>
      <c r="I16" s="44">
        <f t="shared" si="1"/>
        <v>7447.0999999999995</v>
      </c>
      <c r="J16" s="67"/>
      <c r="K16" s="65"/>
      <c r="L16" s="65"/>
      <c r="M16" s="65"/>
    </row>
    <row r="17" spans="1:13" ht="12.75" customHeight="1" x14ac:dyDescent="0.2">
      <c r="A17" s="14">
        <v>11</v>
      </c>
      <c r="B17" s="15">
        <f t="shared" si="2"/>
        <v>2529.0099999999998</v>
      </c>
      <c r="C17" s="15">
        <f t="shared" si="4"/>
        <v>8049.91</v>
      </c>
      <c r="D17" s="15">
        <v>43</v>
      </c>
      <c r="E17" s="44">
        <v>50</v>
      </c>
      <c r="F17" s="44">
        <v>38</v>
      </c>
      <c r="G17" s="45">
        <f t="shared" si="3"/>
        <v>131</v>
      </c>
      <c r="H17" s="44">
        <f t="shared" si="0"/>
        <v>2660.0099999999998</v>
      </c>
      <c r="I17" s="44">
        <f t="shared" si="1"/>
        <v>8180.91</v>
      </c>
      <c r="J17" s="67"/>
      <c r="K17" s="65"/>
      <c r="L17" s="65"/>
      <c r="M17" s="65"/>
    </row>
    <row r="18" spans="1:13" ht="12.75" customHeight="1" x14ac:dyDescent="0.2">
      <c r="A18" s="14">
        <v>12</v>
      </c>
      <c r="B18" s="15">
        <f t="shared" si="2"/>
        <v>2758.92</v>
      </c>
      <c r="C18" s="15">
        <f t="shared" si="4"/>
        <v>8781.7199999999993</v>
      </c>
      <c r="D18" s="15">
        <v>45</v>
      </c>
      <c r="E18" s="44">
        <v>50</v>
      </c>
      <c r="F18" s="44">
        <v>38</v>
      </c>
      <c r="G18" s="45">
        <f t="shared" si="3"/>
        <v>133</v>
      </c>
      <c r="H18" s="44">
        <f t="shared" si="0"/>
        <v>2891.92</v>
      </c>
      <c r="I18" s="44">
        <f t="shared" si="1"/>
        <v>8914.7199999999993</v>
      </c>
      <c r="J18" s="67"/>
      <c r="K18" s="65"/>
      <c r="L18" s="65"/>
      <c r="M18" s="65"/>
    </row>
    <row r="19" spans="1:13" ht="12.75" customHeight="1" x14ac:dyDescent="0.2">
      <c r="A19" s="14">
        <v>13</v>
      </c>
      <c r="B19" s="15">
        <f t="shared" si="2"/>
        <v>2988.83</v>
      </c>
      <c r="C19" s="15">
        <f t="shared" si="4"/>
        <v>9513.5299999999988</v>
      </c>
      <c r="D19" s="15">
        <v>45</v>
      </c>
      <c r="E19" s="44">
        <v>50</v>
      </c>
      <c r="F19" s="44">
        <v>38</v>
      </c>
      <c r="G19" s="45">
        <f t="shared" si="3"/>
        <v>133</v>
      </c>
      <c r="H19" s="44">
        <f t="shared" si="0"/>
        <v>3121.83</v>
      </c>
      <c r="I19" s="44">
        <f t="shared" si="1"/>
        <v>9646.5299999999988</v>
      </c>
      <c r="J19" s="67"/>
      <c r="K19" s="65"/>
      <c r="L19" s="65"/>
      <c r="M19" s="65"/>
    </row>
    <row r="20" spans="1:13" ht="12.75" customHeight="1" x14ac:dyDescent="0.2">
      <c r="A20" s="14">
        <v>14</v>
      </c>
      <c r="B20" s="15">
        <f t="shared" si="2"/>
        <v>3218.74</v>
      </c>
      <c r="C20" s="15">
        <f t="shared" si="4"/>
        <v>10245.34</v>
      </c>
      <c r="D20" s="15">
        <v>45</v>
      </c>
      <c r="E20" s="44">
        <v>50</v>
      </c>
      <c r="F20" s="44">
        <v>38</v>
      </c>
      <c r="G20" s="45">
        <f t="shared" si="3"/>
        <v>133</v>
      </c>
      <c r="H20" s="44">
        <f t="shared" si="0"/>
        <v>3351.74</v>
      </c>
      <c r="I20" s="44">
        <f t="shared" si="1"/>
        <v>10378.34</v>
      </c>
      <c r="J20" s="67"/>
      <c r="K20" s="65"/>
      <c r="L20" s="65"/>
      <c r="M20" s="65"/>
    </row>
    <row r="21" spans="1:13" ht="12.75" customHeight="1" x14ac:dyDescent="0.2">
      <c r="A21" s="14">
        <v>15</v>
      </c>
      <c r="B21" s="15">
        <f t="shared" si="2"/>
        <v>3448.65</v>
      </c>
      <c r="C21" s="15">
        <f t="shared" si="4"/>
        <v>10977.15</v>
      </c>
      <c r="D21" s="15">
        <v>45</v>
      </c>
      <c r="E21" s="44">
        <v>50</v>
      </c>
      <c r="F21" s="44">
        <v>38</v>
      </c>
      <c r="G21" s="45">
        <f t="shared" si="3"/>
        <v>133</v>
      </c>
      <c r="H21" s="44">
        <f t="shared" si="0"/>
        <v>3581.65</v>
      </c>
      <c r="I21" s="44">
        <f t="shared" si="1"/>
        <v>11110.15</v>
      </c>
      <c r="J21" s="67"/>
      <c r="K21" s="65"/>
      <c r="L21" s="65"/>
      <c r="M21" s="65"/>
    </row>
    <row r="22" spans="1:13" ht="12.75" customHeight="1" x14ac:dyDescent="0.2">
      <c r="A22" s="14">
        <v>16</v>
      </c>
      <c r="B22" s="15">
        <f t="shared" si="2"/>
        <v>3678.56</v>
      </c>
      <c r="C22" s="15">
        <f t="shared" si="4"/>
        <v>11708.96</v>
      </c>
      <c r="D22" s="15">
        <v>45</v>
      </c>
      <c r="E22" s="44">
        <v>50</v>
      </c>
      <c r="F22" s="44">
        <v>38</v>
      </c>
      <c r="G22" s="45">
        <f t="shared" si="3"/>
        <v>133</v>
      </c>
      <c r="H22" s="44">
        <f t="shared" si="0"/>
        <v>3811.56</v>
      </c>
      <c r="I22" s="44">
        <f t="shared" si="1"/>
        <v>11841.96</v>
      </c>
      <c r="J22" s="67"/>
      <c r="K22" s="65"/>
      <c r="L22" s="65"/>
      <c r="M22" s="65"/>
    </row>
    <row r="23" spans="1:13" ht="12.75" customHeight="1" x14ac:dyDescent="0.2">
      <c r="A23" s="14">
        <v>17</v>
      </c>
      <c r="B23" s="15">
        <f t="shared" si="2"/>
        <v>3908.47</v>
      </c>
      <c r="C23" s="15">
        <f t="shared" si="4"/>
        <v>12440.769999999999</v>
      </c>
      <c r="D23" s="15">
        <v>45</v>
      </c>
      <c r="E23" s="44">
        <v>50</v>
      </c>
      <c r="F23" s="44">
        <v>38</v>
      </c>
      <c r="G23" s="45">
        <f t="shared" si="3"/>
        <v>133</v>
      </c>
      <c r="H23" s="44">
        <f t="shared" si="0"/>
        <v>4041.47</v>
      </c>
      <c r="I23" s="44">
        <f t="shared" si="1"/>
        <v>12573.769999999999</v>
      </c>
      <c r="J23" s="67"/>
      <c r="K23" s="65"/>
      <c r="L23" s="65"/>
      <c r="M23" s="65"/>
    </row>
    <row r="24" spans="1:13" ht="12.75" customHeight="1" x14ac:dyDescent="0.2">
      <c r="A24" s="14">
        <v>18</v>
      </c>
      <c r="B24" s="15">
        <f t="shared" si="2"/>
        <v>4138.38</v>
      </c>
      <c r="C24" s="15">
        <f t="shared" si="4"/>
        <v>13172.579999999998</v>
      </c>
      <c r="D24" s="15">
        <v>45</v>
      </c>
      <c r="E24" s="44">
        <v>50</v>
      </c>
      <c r="F24" s="44">
        <v>38</v>
      </c>
      <c r="G24" s="45">
        <f t="shared" si="3"/>
        <v>133</v>
      </c>
      <c r="H24" s="44">
        <f t="shared" si="0"/>
        <v>4271.38</v>
      </c>
      <c r="I24" s="44">
        <f t="shared" si="1"/>
        <v>13305.579999999998</v>
      </c>
      <c r="J24" s="67"/>
      <c r="K24" s="65"/>
      <c r="L24" s="65"/>
      <c r="M24" s="65"/>
    </row>
    <row r="25" spans="1:13" ht="12.75" customHeight="1" x14ac:dyDescent="0.2">
      <c r="A25" s="14">
        <v>19</v>
      </c>
      <c r="B25" s="15">
        <f t="shared" si="2"/>
        <v>4368.29</v>
      </c>
      <c r="C25" s="15">
        <f t="shared" si="4"/>
        <v>13904.39</v>
      </c>
      <c r="D25" s="15">
        <v>45</v>
      </c>
      <c r="E25" s="44">
        <v>50</v>
      </c>
      <c r="F25" s="44">
        <v>38</v>
      </c>
      <c r="G25" s="45">
        <f t="shared" si="3"/>
        <v>133</v>
      </c>
      <c r="H25" s="44">
        <f t="shared" si="0"/>
        <v>4501.29</v>
      </c>
      <c r="I25" s="44">
        <f t="shared" si="1"/>
        <v>14037.39</v>
      </c>
      <c r="J25" s="67"/>
      <c r="K25" s="65"/>
      <c r="L25" s="65"/>
      <c r="M25" s="65"/>
    </row>
    <row r="26" spans="1:13" ht="12.75" customHeight="1" x14ac:dyDescent="0.2">
      <c r="A26" s="14">
        <v>20</v>
      </c>
      <c r="B26" s="15">
        <f t="shared" si="2"/>
        <v>4598.2</v>
      </c>
      <c r="C26" s="15">
        <f t="shared" si="4"/>
        <v>14636.199999999999</v>
      </c>
      <c r="D26" s="15">
        <v>45</v>
      </c>
      <c r="E26" s="44">
        <v>50</v>
      </c>
      <c r="F26" s="44">
        <v>38</v>
      </c>
      <c r="G26" s="45">
        <f t="shared" si="3"/>
        <v>133</v>
      </c>
      <c r="H26" s="44">
        <f t="shared" si="0"/>
        <v>4731.2</v>
      </c>
      <c r="I26" s="44">
        <f t="shared" si="1"/>
        <v>14769.199999999999</v>
      </c>
      <c r="J26" s="67"/>
      <c r="K26" s="65"/>
      <c r="L26" s="65"/>
      <c r="M26" s="65"/>
    </row>
    <row r="27" spans="1:13" ht="12.75" customHeight="1" x14ac:dyDescent="0.2">
      <c r="A27" s="14">
        <v>21</v>
      </c>
      <c r="B27" s="15">
        <f t="shared" si="2"/>
        <v>4828.1099999999997</v>
      </c>
      <c r="C27" s="15">
        <f t="shared" si="4"/>
        <v>15368.009999999998</v>
      </c>
      <c r="D27" s="15">
        <v>45</v>
      </c>
      <c r="E27" s="44">
        <v>50</v>
      </c>
      <c r="F27" s="44">
        <v>38</v>
      </c>
      <c r="G27" s="45">
        <f t="shared" si="3"/>
        <v>133</v>
      </c>
      <c r="H27" s="44">
        <f t="shared" si="0"/>
        <v>4961.1099999999997</v>
      </c>
      <c r="I27" s="44">
        <f t="shared" si="1"/>
        <v>15501.009999999998</v>
      </c>
      <c r="J27" s="67"/>
      <c r="K27" s="65"/>
      <c r="L27" s="65"/>
      <c r="M27" s="65"/>
    </row>
    <row r="28" spans="1:13" ht="12.75" customHeight="1" x14ac:dyDescent="0.2">
      <c r="A28" s="14">
        <v>22</v>
      </c>
      <c r="B28" s="15">
        <f t="shared" si="2"/>
        <v>5058.0199999999995</v>
      </c>
      <c r="C28" s="15">
        <f t="shared" si="4"/>
        <v>16099.82</v>
      </c>
      <c r="D28" s="15">
        <v>45</v>
      </c>
      <c r="E28" s="44">
        <v>50</v>
      </c>
      <c r="F28" s="44">
        <v>38</v>
      </c>
      <c r="G28" s="45">
        <f t="shared" si="3"/>
        <v>133</v>
      </c>
      <c r="H28" s="44">
        <f t="shared" si="0"/>
        <v>5191.0199999999995</v>
      </c>
      <c r="I28" s="44">
        <f t="shared" si="1"/>
        <v>16232.82</v>
      </c>
      <c r="J28" s="67"/>
      <c r="K28" s="65"/>
      <c r="L28" s="65"/>
      <c r="M28" s="65"/>
    </row>
    <row r="29" spans="1:13" ht="12.75" customHeight="1" x14ac:dyDescent="0.2">
      <c r="A29" s="14">
        <v>23</v>
      </c>
      <c r="B29" s="15">
        <f t="shared" si="2"/>
        <v>5287.93</v>
      </c>
      <c r="C29" s="15">
        <f t="shared" si="4"/>
        <v>16831.629999999997</v>
      </c>
      <c r="D29" s="15">
        <v>45</v>
      </c>
      <c r="E29" s="44">
        <v>50</v>
      </c>
      <c r="F29" s="44">
        <v>38</v>
      </c>
      <c r="G29" s="45">
        <f t="shared" si="3"/>
        <v>133</v>
      </c>
      <c r="H29" s="44">
        <f t="shared" si="0"/>
        <v>5420.93</v>
      </c>
      <c r="I29" s="44">
        <f t="shared" si="1"/>
        <v>16964.629999999997</v>
      </c>
      <c r="J29" s="67"/>
      <c r="K29" s="65"/>
      <c r="L29" s="65"/>
      <c r="M29" s="65"/>
    </row>
    <row r="30" spans="1:13" ht="12.75" customHeight="1" x14ac:dyDescent="0.2">
      <c r="A30" s="14">
        <v>24</v>
      </c>
      <c r="B30" s="15">
        <f t="shared" si="2"/>
        <v>5517.84</v>
      </c>
      <c r="C30" s="15">
        <f t="shared" si="4"/>
        <v>17563.439999999999</v>
      </c>
      <c r="D30" s="15">
        <v>45</v>
      </c>
      <c r="E30" s="44">
        <v>50</v>
      </c>
      <c r="F30" s="44">
        <v>38</v>
      </c>
      <c r="G30" s="45">
        <f t="shared" si="3"/>
        <v>133</v>
      </c>
      <c r="H30" s="44">
        <f t="shared" si="0"/>
        <v>5650.84</v>
      </c>
      <c r="I30" s="44">
        <f t="shared" si="1"/>
        <v>17696.439999999999</v>
      </c>
      <c r="J30" s="67"/>
      <c r="K30" s="65"/>
      <c r="L30" s="65"/>
      <c r="M30" s="65"/>
    </row>
    <row r="32" spans="1:13" x14ac:dyDescent="0.2">
      <c r="A32" s="27"/>
    </row>
    <row r="33" spans="2:6" x14ac:dyDescent="0.2">
      <c r="B33" s="60" t="s">
        <v>13</v>
      </c>
    </row>
    <row r="34" spans="2:6" x14ac:dyDescent="0.2">
      <c r="B34" s="27" t="s">
        <v>26</v>
      </c>
    </row>
    <row r="35" spans="2:6" x14ac:dyDescent="0.2">
      <c r="B35" s="27" t="s">
        <v>44</v>
      </c>
    </row>
    <row r="36" spans="2:6" x14ac:dyDescent="0.2">
      <c r="B36" s="27"/>
    </row>
    <row r="37" spans="2:6" x14ac:dyDescent="0.2">
      <c r="B37" s="27"/>
    </row>
    <row r="38" spans="2:6" ht="9.75" customHeight="1" x14ac:dyDescent="0.2">
      <c r="B38" s="81"/>
      <c r="C38" s="113" t="s">
        <v>14</v>
      </c>
      <c r="D38" s="113"/>
      <c r="E38" s="113"/>
      <c r="F38" s="113"/>
    </row>
    <row r="39" spans="2:6" x14ac:dyDescent="0.2">
      <c r="B39" s="81"/>
      <c r="C39" s="113" t="s">
        <v>15</v>
      </c>
      <c r="D39" s="113"/>
      <c r="E39" s="113"/>
      <c r="F39" s="113"/>
    </row>
    <row r="40" spans="2:6" x14ac:dyDescent="0.2">
      <c r="B40" s="81"/>
      <c r="C40" s="101" t="s">
        <v>16</v>
      </c>
      <c r="D40" s="101" t="s">
        <v>17</v>
      </c>
      <c r="E40" s="101" t="s">
        <v>18</v>
      </c>
      <c r="F40" s="101" t="s">
        <v>19</v>
      </c>
    </row>
    <row r="41" spans="2:6" x14ac:dyDescent="0.2">
      <c r="B41" s="81" t="s">
        <v>20</v>
      </c>
      <c r="C41" s="83">
        <v>580</v>
      </c>
      <c r="D41" s="83">
        <v>377</v>
      </c>
      <c r="E41" s="83">
        <v>377</v>
      </c>
      <c r="F41" s="83">
        <v>305</v>
      </c>
    </row>
    <row r="42" spans="2:6" x14ac:dyDescent="0.2">
      <c r="B42" s="81" t="s">
        <v>21</v>
      </c>
      <c r="C42" s="83">
        <v>716</v>
      </c>
      <c r="D42" s="83">
        <v>466</v>
      </c>
      <c r="E42" s="83">
        <v>466</v>
      </c>
      <c r="F42" s="83">
        <v>377</v>
      </c>
    </row>
    <row r="43" spans="2:6" x14ac:dyDescent="0.2">
      <c r="B43" s="81" t="s">
        <v>22</v>
      </c>
      <c r="C43" s="84">
        <v>1289</v>
      </c>
      <c r="D43" s="83">
        <v>839</v>
      </c>
      <c r="E43" s="83">
        <v>839</v>
      </c>
      <c r="F43" s="83">
        <v>679</v>
      </c>
    </row>
    <row r="44" spans="2:6" x14ac:dyDescent="0.2">
      <c r="B44" s="81" t="s">
        <v>23</v>
      </c>
      <c r="C44" s="85">
        <v>2721</v>
      </c>
      <c r="D44" s="85">
        <v>1772</v>
      </c>
      <c r="E44" s="85">
        <v>1772</v>
      </c>
      <c r="F44" s="85">
        <v>1435</v>
      </c>
    </row>
    <row r="45" spans="2:6" x14ac:dyDescent="0.2">
      <c r="B45" s="81" t="s">
        <v>23</v>
      </c>
      <c r="C45" s="85">
        <v>2721</v>
      </c>
      <c r="D45" s="85">
        <v>1772</v>
      </c>
      <c r="E45" s="85">
        <v>1772</v>
      </c>
      <c r="F45" s="85">
        <v>1435</v>
      </c>
    </row>
  </sheetData>
  <mergeCells count="6">
    <mergeCell ref="D4:F4"/>
    <mergeCell ref="C38:F38"/>
    <mergeCell ref="C39:F39"/>
    <mergeCell ref="D5:D6"/>
    <mergeCell ref="E5:E6"/>
    <mergeCell ref="F5:F6"/>
  </mergeCells>
  <pageMargins left="0.2" right="0.2" top="0.25" bottom="0.2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C13" sqref="C13:C30"/>
    </sheetView>
  </sheetViews>
  <sheetFormatPr defaultRowHeight="12.75" x14ac:dyDescent="0.2"/>
  <cols>
    <col min="1" max="9" width="13.7109375" customWidth="1"/>
    <col min="10" max="13" width="11.7109375" customWidth="1"/>
  </cols>
  <sheetData>
    <row r="1" spans="1:13" s="5" customFormat="1" ht="18.75" x14ac:dyDescent="0.3">
      <c r="A1" s="1" t="s">
        <v>54</v>
      </c>
      <c r="B1" s="2"/>
      <c r="C1" s="2"/>
      <c r="D1" s="3"/>
      <c r="E1" s="4"/>
      <c r="F1" s="4"/>
      <c r="G1" s="69"/>
      <c r="H1" s="69"/>
      <c r="I1" s="4"/>
      <c r="J1" s="4"/>
      <c r="K1" s="4"/>
      <c r="L1" s="4"/>
    </row>
    <row r="2" spans="1:13" s="5" customFormat="1" x14ac:dyDescent="0.2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27"/>
      <c r="K2" s="27"/>
      <c r="L2" s="27"/>
      <c r="M2" s="27"/>
    </row>
    <row r="3" spans="1:13" s="5" customFormat="1" x14ac:dyDescent="0.2">
      <c r="A3" s="60" t="s">
        <v>25</v>
      </c>
      <c r="B3" s="60"/>
      <c r="C3" s="60"/>
      <c r="D3" s="60"/>
      <c r="E3" s="60"/>
      <c r="F3" s="60"/>
      <c r="G3" s="60"/>
      <c r="H3" s="60"/>
      <c r="I3" s="60"/>
      <c r="J3" s="27"/>
      <c r="K3" s="27"/>
      <c r="L3" s="27"/>
      <c r="M3" s="27"/>
    </row>
    <row r="4" spans="1:13" s="5" customFormat="1" x14ac:dyDescent="0.2">
      <c r="A4" s="47"/>
      <c r="B4" s="41" t="s">
        <v>5</v>
      </c>
      <c r="C4" s="42"/>
      <c r="D4" s="114" t="s">
        <v>8</v>
      </c>
      <c r="E4" s="115"/>
      <c r="F4" s="116"/>
      <c r="G4" s="25"/>
      <c r="H4" s="25" t="s">
        <v>9</v>
      </c>
      <c r="I4" s="25" t="s">
        <v>9</v>
      </c>
      <c r="J4" s="66"/>
      <c r="K4" s="62"/>
      <c r="L4" s="62"/>
      <c r="M4" s="62"/>
    </row>
    <row r="5" spans="1:13" s="5" customFormat="1" x14ac:dyDescent="0.2">
      <c r="A5" s="48" t="s">
        <v>0</v>
      </c>
      <c r="B5" s="25" t="s">
        <v>32</v>
      </c>
      <c r="C5" s="25" t="s">
        <v>47</v>
      </c>
      <c r="D5" s="121" t="s">
        <v>6</v>
      </c>
      <c r="E5" s="121" t="s">
        <v>7</v>
      </c>
      <c r="F5" s="122" t="s">
        <v>48</v>
      </c>
      <c r="G5" s="24" t="s">
        <v>9</v>
      </c>
      <c r="H5" s="24" t="s">
        <v>10</v>
      </c>
      <c r="I5" s="24" t="s">
        <v>10</v>
      </c>
      <c r="J5" s="66"/>
      <c r="K5" s="63"/>
      <c r="L5" s="63"/>
      <c r="M5" s="63"/>
    </row>
    <row r="6" spans="1:13" s="5" customFormat="1" x14ac:dyDescent="0.2">
      <c r="A6" s="34" t="s">
        <v>1</v>
      </c>
      <c r="B6" s="12" t="s">
        <v>2</v>
      </c>
      <c r="C6" s="43" t="s">
        <v>4</v>
      </c>
      <c r="D6" s="118"/>
      <c r="E6" s="118"/>
      <c r="F6" s="123"/>
      <c r="G6" s="12" t="s">
        <v>8</v>
      </c>
      <c r="H6" s="12" t="s">
        <v>2</v>
      </c>
      <c r="I6" s="12" t="s">
        <v>11</v>
      </c>
      <c r="J6" s="57"/>
      <c r="K6" s="29"/>
      <c r="L6" s="29"/>
      <c r="M6" s="64"/>
    </row>
    <row r="7" spans="1:13" s="5" customFormat="1" ht="12.75" customHeight="1" x14ac:dyDescent="0.2">
      <c r="A7" s="49">
        <v>1</v>
      </c>
      <c r="B7" s="44">
        <v>229.91</v>
      </c>
      <c r="C7" s="44">
        <v>229.91</v>
      </c>
      <c r="D7" s="44">
        <v>34</v>
      </c>
      <c r="E7" s="44">
        <v>50</v>
      </c>
      <c r="F7" s="44">
        <v>38</v>
      </c>
      <c r="G7" s="45">
        <f>D7+E7+F7</f>
        <v>122</v>
      </c>
      <c r="H7" s="44">
        <f t="shared" ref="H7:H30" si="0">SUM(B7,G7)</f>
        <v>351.90999999999997</v>
      </c>
      <c r="I7" s="44">
        <f t="shared" ref="I7:I30" si="1">SUM(C7,G7)</f>
        <v>351.90999999999997</v>
      </c>
      <c r="J7" s="67"/>
      <c r="K7" s="65"/>
      <c r="L7" s="65"/>
      <c r="M7" s="65"/>
    </row>
    <row r="8" spans="1:13" s="5" customFormat="1" ht="12.75" customHeight="1" x14ac:dyDescent="0.2">
      <c r="A8" s="14">
        <v>2</v>
      </c>
      <c r="B8" s="15">
        <f t="shared" ref="B8:B30" si="2">A8*$B$7</f>
        <v>459.82</v>
      </c>
      <c r="C8" s="15">
        <f>A8*$C$7</f>
        <v>459.82</v>
      </c>
      <c r="D8" s="44">
        <v>34</v>
      </c>
      <c r="E8" s="44">
        <v>50</v>
      </c>
      <c r="F8" s="44">
        <v>38</v>
      </c>
      <c r="G8" s="45">
        <f t="shared" ref="G8:G30" si="3">D8+E8+F8</f>
        <v>122</v>
      </c>
      <c r="H8" s="44">
        <f t="shared" si="0"/>
        <v>581.81999999999994</v>
      </c>
      <c r="I8" s="44">
        <f t="shared" si="1"/>
        <v>581.81999999999994</v>
      </c>
      <c r="J8" s="67"/>
      <c r="K8" s="65"/>
      <c r="L8" s="65"/>
      <c r="M8" s="65"/>
    </row>
    <row r="9" spans="1:13" s="5" customFormat="1" ht="12.75" customHeight="1" x14ac:dyDescent="0.2">
      <c r="A9" s="14">
        <v>3</v>
      </c>
      <c r="B9" s="15">
        <f t="shared" si="2"/>
        <v>689.73</v>
      </c>
      <c r="C9" s="15">
        <f>A9*$C$7</f>
        <v>689.73</v>
      </c>
      <c r="D9" s="44">
        <v>34</v>
      </c>
      <c r="E9" s="44">
        <v>50</v>
      </c>
      <c r="F9" s="44">
        <v>38</v>
      </c>
      <c r="G9" s="45">
        <f t="shared" si="3"/>
        <v>122</v>
      </c>
      <c r="H9" s="44">
        <f t="shared" si="0"/>
        <v>811.73</v>
      </c>
      <c r="I9" s="44">
        <f t="shared" si="1"/>
        <v>811.73</v>
      </c>
      <c r="J9" s="67"/>
      <c r="K9" s="65"/>
      <c r="L9" s="65"/>
      <c r="M9" s="65"/>
    </row>
    <row r="10" spans="1:13" s="5" customFormat="1" ht="12.75" customHeight="1" x14ac:dyDescent="0.2">
      <c r="A10" s="14">
        <v>4</v>
      </c>
      <c r="B10" s="15">
        <f t="shared" si="2"/>
        <v>919.64</v>
      </c>
      <c r="C10" s="15">
        <f>A10*$C$7</f>
        <v>919.64</v>
      </c>
      <c r="D10" s="44">
        <v>34</v>
      </c>
      <c r="E10" s="44">
        <v>50</v>
      </c>
      <c r="F10" s="44">
        <v>38</v>
      </c>
      <c r="G10" s="45">
        <f t="shared" si="3"/>
        <v>122</v>
      </c>
      <c r="H10" s="44">
        <f t="shared" si="0"/>
        <v>1041.6399999999999</v>
      </c>
      <c r="I10" s="44">
        <f t="shared" si="1"/>
        <v>1041.6399999999999</v>
      </c>
      <c r="J10" s="67"/>
      <c r="K10" s="65"/>
      <c r="L10" s="65"/>
      <c r="M10" s="65"/>
    </row>
    <row r="11" spans="1:13" s="5" customFormat="1" ht="12.75" customHeight="1" x14ac:dyDescent="0.2">
      <c r="A11" s="14">
        <v>5</v>
      </c>
      <c r="B11" s="15">
        <f t="shared" si="2"/>
        <v>1149.55</v>
      </c>
      <c r="C11" s="15">
        <f>A11*$C$7</f>
        <v>1149.55</v>
      </c>
      <c r="D11" s="44">
        <v>34</v>
      </c>
      <c r="E11" s="44">
        <v>50</v>
      </c>
      <c r="F11" s="44">
        <v>38</v>
      </c>
      <c r="G11" s="45">
        <f t="shared" si="3"/>
        <v>122</v>
      </c>
      <c r="H11" s="44">
        <f t="shared" si="0"/>
        <v>1271.55</v>
      </c>
      <c r="I11" s="44">
        <f t="shared" si="1"/>
        <v>1271.55</v>
      </c>
      <c r="J11" s="67"/>
      <c r="K11" s="65"/>
      <c r="L11" s="65"/>
      <c r="M11" s="65"/>
    </row>
    <row r="12" spans="1:13" s="5" customFormat="1" ht="12.75" customHeight="1" x14ac:dyDescent="0.2">
      <c r="A12" s="14">
        <v>6</v>
      </c>
      <c r="B12" s="15">
        <f t="shared" si="2"/>
        <v>1379.46</v>
      </c>
      <c r="C12" s="15">
        <f>A12*$C$7</f>
        <v>1379.46</v>
      </c>
      <c r="D12" s="44">
        <v>34</v>
      </c>
      <c r="E12" s="44">
        <v>50</v>
      </c>
      <c r="F12" s="44">
        <v>38</v>
      </c>
      <c r="G12" s="45">
        <f t="shared" si="3"/>
        <v>122</v>
      </c>
      <c r="H12" s="44">
        <f t="shared" si="0"/>
        <v>1501.46</v>
      </c>
      <c r="I12" s="44">
        <f t="shared" si="1"/>
        <v>1501.46</v>
      </c>
      <c r="J12" s="67"/>
      <c r="K12" s="65"/>
      <c r="L12" s="65"/>
      <c r="M12" s="65"/>
    </row>
    <row r="13" spans="1:13" s="5" customFormat="1" ht="12.75" customHeight="1" x14ac:dyDescent="0.2">
      <c r="A13" s="14">
        <v>7</v>
      </c>
      <c r="B13" s="15">
        <f t="shared" si="2"/>
        <v>1609.37</v>
      </c>
      <c r="C13" s="15">
        <f t="shared" ref="C13:C30" si="4">A13*731.81</f>
        <v>5122.67</v>
      </c>
      <c r="D13" s="44">
        <v>34</v>
      </c>
      <c r="E13" s="44">
        <v>50</v>
      </c>
      <c r="F13" s="44">
        <v>38</v>
      </c>
      <c r="G13" s="45">
        <f t="shared" si="3"/>
        <v>122</v>
      </c>
      <c r="H13" s="44">
        <f t="shared" si="0"/>
        <v>1731.37</v>
      </c>
      <c r="I13" s="44">
        <f t="shared" si="1"/>
        <v>5244.67</v>
      </c>
      <c r="J13" s="67"/>
      <c r="K13" s="65"/>
      <c r="L13" s="65"/>
      <c r="M13" s="65"/>
    </row>
    <row r="14" spans="1:13" s="5" customFormat="1" ht="12.75" customHeight="1" x14ac:dyDescent="0.2">
      <c r="A14" s="14">
        <v>8</v>
      </c>
      <c r="B14" s="15">
        <f t="shared" si="2"/>
        <v>1839.28</v>
      </c>
      <c r="C14" s="15">
        <f t="shared" si="4"/>
        <v>5854.48</v>
      </c>
      <c r="D14" s="44">
        <v>34</v>
      </c>
      <c r="E14" s="44">
        <v>50</v>
      </c>
      <c r="F14" s="44">
        <v>38</v>
      </c>
      <c r="G14" s="45">
        <f t="shared" si="3"/>
        <v>122</v>
      </c>
      <c r="H14" s="44">
        <f t="shared" si="0"/>
        <v>1961.28</v>
      </c>
      <c r="I14" s="44">
        <f t="shared" si="1"/>
        <v>5976.48</v>
      </c>
      <c r="J14" s="67"/>
      <c r="K14" s="65"/>
      <c r="L14" s="65"/>
      <c r="M14" s="65"/>
    </row>
    <row r="15" spans="1:13" s="5" customFormat="1" ht="12.75" customHeight="1" x14ac:dyDescent="0.2">
      <c r="A15" s="14">
        <v>9</v>
      </c>
      <c r="B15" s="15">
        <f t="shared" si="2"/>
        <v>2069.19</v>
      </c>
      <c r="C15" s="15">
        <f t="shared" si="4"/>
        <v>6586.2899999999991</v>
      </c>
      <c r="D15" s="44">
        <v>34</v>
      </c>
      <c r="E15" s="44">
        <v>50</v>
      </c>
      <c r="F15" s="44">
        <v>38</v>
      </c>
      <c r="G15" s="45">
        <f t="shared" si="3"/>
        <v>122</v>
      </c>
      <c r="H15" s="44">
        <f t="shared" si="0"/>
        <v>2191.19</v>
      </c>
      <c r="I15" s="44">
        <f t="shared" si="1"/>
        <v>6708.2899999999991</v>
      </c>
      <c r="J15" s="67"/>
      <c r="K15" s="65"/>
      <c r="L15" s="65"/>
      <c r="M15" s="65"/>
    </row>
    <row r="16" spans="1:13" s="5" customFormat="1" ht="12.75" customHeight="1" x14ac:dyDescent="0.2">
      <c r="A16" s="14">
        <v>10</v>
      </c>
      <c r="B16" s="15">
        <f t="shared" si="2"/>
        <v>2299.1</v>
      </c>
      <c r="C16" s="15">
        <f t="shared" si="4"/>
        <v>7318.0999999999995</v>
      </c>
      <c r="D16" s="44">
        <v>34</v>
      </c>
      <c r="E16" s="44">
        <v>50</v>
      </c>
      <c r="F16" s="44">
        <v>38</v>
      </c>
      <c r="G16" s="45">
        <f t="shared" si="3"/>
        <v>122</v>
      </c>
      <c r="H16" s="44">
        <f t="shared" si="0"/>
        <v>2421.1</v>
      </c>
      <c r="I16" s="44">
        <f t="shared" si="1"/>
        <v>7440.0999999999995</v>
      </c>
      <c r="J16" s="67"/>
      <c r="K16" s="65"/>
      <c r="L16" s="65"/>
      <c r="M16" s="65"/>
    </row>
    <row r="17" spans="1:13" s="5" customFormat="1" ht="12.75" customHeight="1" x14ac:dyDescent="0.2">
      <c r="A17" s="14">
        <v>11</v>
      </c>
      <c r="B17" s="15">
        <f t="shared" si="2"/>
        <v>2529.0099999999998</v>
      </c>
      <c r="C17" s="15">
        <f t="shared" si="4"/>
        <v>8049.91</v>
      </c>
      <c r="D17" s="44">
        <v>34</v>
      </c>
      <c r="E17" s="44">
        <v>50</v>
      </c>
      <c r="F17" s="44">
        <v>38</v>
      </c>
      <c r="G17" s="45">
        <f t="shared" si="3"/>
        <v>122</v>
      </c>
      <c r="H17" s="44">
        <f t="shared" si="0"/>
        <v>2651.0099999999998</v>
      </c>
      <c r="I17" s="44">
        <f t="shared" si="1"/>
        <v>8171.91</v>
      </c>
      <c r="J17" s="67"/>
      <c r="K17" s="65"/>
      <c r="L17" s="65"/>
      <c r="M17" s="65"/>
    </row>
    <row r="18" spans="1:13" s="5" customFormat="1" ht="12.75" customHeight="1" x14ac:dyDescent="0.2">
      <c r="A18" s="14">
        <v>12</v>
      </c>
      <c r="B18" s="15">
        <f t="shared" si="2"/>
        <v>2758.92</v>
      </c>
      <c r="C18" s="15">
        <f t="shared" si="4"/>
        <v>8781.7199999999993</v>
      </c>
      <c r="D18" s="44">
        <v>34</v>
      </c>
      <c r="E18" s="44">
        <v>50</v>
      </c>
      <c r="F18" s="44">
        <v>38</v>
      </c>
      <c r="G18" s="45">
        <f t="shared" si="3"/>
        <v>122</v>
      </c>
      <c r="H18" s="44">
        <f t="shared" si="0"/>
        <v>2880.92</v>
      </c>
      <c r="I18" s="44">
        <f t="shared" si="1"/>
        <v>8903.7199999999993</v>
      </c>
      <c r="J18" s="67"/>
      <c r="K18" s="65"/>
      <c r="L18" s="65"/>
      <c r="M18" s="65"/>
    </row>
    <row r="19" spans="1:13" s="5" customFormat="1" ht="12.75" customHeight="1" x14ac:dyDescent="0.2">
      <c r="A19" s="14">
        <v>13</v>
      </c>
      <c r="B19" s="15">
        <f t="shared" si="2"/>
        <v>2988.83</v>
      </c>
      <c r="C19" s="15">
        <f t="shared" si="4"/>
        <v>9513.5299999999988</v>
      </c>
      <c r="D19" s="44">
        <v>34</v>
      </c>
      <c r="E19" s="44">
        <v>50</v>
      </c>
      <c r="F19" s="44">
        <v>38</v>
      </c>
      <c r="G19" s="45">
        <f t="shared" si="3"/>
        <v>122</v>
      </c>
      <c r="H19" s="44">
        <f t="shared" si="0"/>
        <v>3110.83</v>
      </c>
      <c r="I19" s="44">
        <f t="shared" si="1"/>
        <v>9635.5299999999988</v>
      </c>
      <c r="J19" s="67"/>
      <c r="K19" s="65"/>
      <c r="L19" s="65"/>
      <c r="M19" s="65"/>
    </row>
    <row r="20" spans="1:13" s="5" customFormat="1" ht="12.75" customHeight="1" x14ac:dyDescent="0.2">
      <c r="A20" s="14">
        <v>14</v>
      </c>
      <c r="B20" s="15">
        <f t="shared" si="2"/>
        <v>3218.74</v>
      </c>
      <c r="C20" s="15">
        <f t="shared" si="4"/>
        <v>10245.34</v>
      </c>
      <c r="D20" s="44">
        <v>34</v>
      </c>
      <c r="E20" s="44">
        <v>50</v>
      </c>
      <c r="F20" s="44">
        <v>38</v>
      </c>
      <c r="G20" s="45">
        <f t="shared" si="3"/>
        <v>122</v>
      </c>
      <c r="H20" s="44">
        <f t="shared" si="0"/>
        <v>3340.74</v>
      </c>
      <c r="I20" s="44">
        <f t="shared" si="1"/>
        <v>10367.34</v>
      </c>
      <c r="J20" s="67"/>
      <c r="K20" s="65"/>
      <c r="L20" s="65"/>
      <c r="M20" s="65"/>
    </row>
    <row r="21" spans="1:13" s="5" customFormat="1" ht="12.75" customHeight="1" x14ac:dyDescent="0.2">
      <c r="A21" s="14">
        <v>15</v>
      </c>
      <c r="B21" s="15">
        <f t="shared" si="2"/>
        <v>3448.65</v>
      </c>
      <c r="C21" s="15">
        <f t="shared" si="4"/>
        <v>10977.15</v>
      </c>
      <c r="D21" s="44">
        <v>34</v>
      </c>
      <c r="E21" s="44">
        <v>50</v>
      </c>
      <c r="F21" s="44">
        <v>38</v>
      </c>
      <c r="G21" s="45">
        <f t="shared" si="3"/>
        <v>122</v>
      </c>
      <c r="H21" s="44">
        <f t="shared" si="0"/>
        <v>3570.65</v>
      </c>
      <c r="I21" s="44">
        <f t="shared" si="1"/>
        <v>11099.15</v>
      </c>
      <c r="J21" s="67"/>
      <c r="K21" s="65"/>
      <c r="L21" s="65"/>
      <c r="M21" s="65"/>
    </row>
    <row r="22" spans="1:13" s="5" customFormat="1" ht="12.75" customHeight="1" x14ac:dyDescent="0.2">
      <c r="A22" s="14">
        <v>16</v>
      </c>
      <c r="B22" s="15">
        <f t="shared" si="2"/>
        <v>3678.56</v>
      </c>
      <c r="C22" s="15">
        <f t="shared" si="4"/>
        <v>11708.96</v>
      </c>
      <c r="D22" s="44">
        <v>34</v>
      </c>
      <c r="E22" s="44">
        <v>50</v>
      </c>
      <c r="F22" s="44">
        <v>38</v>
      </c>
      <c r="G22" s="45">
        <f t="shared" si="3"/>
        <v>122</v>
      </c>
      <c r="H22" s="44">
        <f t="shared" si="0"/>
        <v>3800.56</v>
      </c>
      <c r="I22" s="44">
        <f t="shared" si="1"/>
        <v>11830.96</v>
      </c>
      <c r="J22" s="67"/>
      <c r="K22" s="65"/>
      <c r="L22" s="65"/>
      <c r="M22" s="65"/>
    </row>
    <row r="23" spans="1:13" s="5" customFormat="1" ht="12.75" customHeight="1" x14ac:dyDescent="0.2">
      <c r="A23" s="14">
        <v>17</v>
      </c>
      <c r="B23" s="15">
        <f t="shared" si="2"/>
        <v>3908.47</v>
      </c>
      <c r="C23" s="15">
        <f t="shared" si="4"/>
        <v>12440.769999999999</v>
      </c>
      <c r="D23" s="44">
        <v>34</v>
      </c>
      <c r="E23" s="44">
        <v>50</v>
      </c>
      <c r="F23" s="44">
        <v>38</v>
      </c>
      <c r="G23" s="45">
        <f t="shared" si="3"/>
        <v>122</v>
      </c>
      <c r="H23" s="44">
        <f t="shared" si="0"/>
        <v>4030.47</v>
      </c>
      <c r="I23" s="44">
        <f t="shared" si="1"/>
        <v>12562.769999999999</v>
      </c>
      <c r="J23" s="67"/>
      <c r="K23" s="65"/>
      <c r="L23" s="65"/>
      <c r="M23" s="65"/>
    </row>
    <row r="24" spans="1:13" s="5" customFormat="1" ht="12.75" customHeight="1" x14ac:dyDescent="0.2">
      <c r="A24" s="14">
        <v>18</v>
      </c>
      <c r="B24" s="15">
        <f t="shared" si="2"/>
        <v>4138.38</v>
      </c>
      <c r="C24" s="15">
        <f t="shared" si="4"/>
        <v>13172.579999999998</v>
      </c>
      <c r="D24" s="44">
        <v>34</v>
      </c>
      <c r="E24" s="44">
        <v>50</v>
      </c>
      <c r="F24" s="44">
        <v>38</v>
      </c>
      <c r="G24" s="45">
        <f t="shared" si="3"/>
        <v>122</v>
      </c>
      <c r="H24" s="44">
        <f t="shared" si="0"/>
        <v>4260.38</v>
      </c>
      <c r="I24" s="44">
        <f t="shared" si="1"/>
        <v>13294.579999999998</v>
      </c>
      <c r="J24" s="67"/>
      <c r="K24" s="65"/>
      <c r="L24" s="65"/>
      <c r="M24" s="65"/>
    </row>
    <row r="25" spans="1:13" s="5" customFormat="1" ht="12.75" customHeight="1" x14ac:dyDescent="0.2">
      <c r="A25" s="14">
        <v>19</v>
      </c>
      <c r="B25" s="15">
        <f t="shared" si="2"/>
        <v>4368.29</v>
      </c>
      <c r="C25" s="15">
        <f t="shared" si="4"/>
        <v>13904.39</v>
      </c>
      <c r="D25" s="44">
        <v>34</v>
      </c>
      <c r="E25" s="44">
        <v>50</v>
      </c>
      <c r="F25" s="44">
        <v>38</v>
      </c>
      <c r="G25" s="45">
        <f t="shared" si="3"/>
        <v>122</v>
      </c>
      <c r="H25" s="44">
        <f t="shared" si="0"/>
        <v>4490.29</v>
      </c>
      <c r="I25" s="44">
        <f t="shared" si="1"/>
        <v>14026.39</v>
      </c>
      <c r="J25" s="67"/>
      <c r="K25" s="65"/>
      <c r="L25" s="65"/>
      <c r="M25" s="65"/>
    </row>
    <row r="26" spans="1:13" s="5" customFormat="1" ht="12.75" customHeight="1" x14ac:dyDescent="0.2">
      <c r="A26" s="14">
        <v>20</v>
      </c>
      <c r="B26" s="15">
        <f t="shared" si="2"/>
        <v>4598.2</v>
      </c>
      <c r="C26" s="15">
        <f t="shared" si="4"/>
        <v>14636.199999999999</v>
      </c>
      <c r="D26" s="44">
        <v>34</v>
      </c>
      <c r="E26" s="44">
        <v>50</v>
      </c>
      <c r="F26" s="44">
        <v>38</v>
      </c>
      <c r="G26" s="45">
        <f t="shared" si="3"/>
        <v>122</v>
      </c>
      <c r="H26" s="44">
        <f t="shared" si="0"/>
        <v>4720.2</v>
      </c>
      <c r="I26" s="44">
        <f t="shared" si="1"/>
        <v>14758.199999999999</v>
      </c>
      <c r="J26" s="67"/>
      <c r="K26" s="65"/>
      <c r="L26" s="65"/>
      <c r="M26" s="65"/>
    </row>
    <row r="27" spans="1:13" s="5" customFormat="1" ht="12.75" customHeight="1" x14ac:dyDescent="0.2">
      <c r="A27" s="14">
        <v>21</v>
      </c>
      <c r="B27" s="15">
        <f t="shared" si="2"/>
        <v>4828.1099999999997</v>
      </c>
      <c r="C27" s="15">
        <f t="shared" si="4"/>
        <v>15368.009999999998</v>
      </c>
      <c r="D27" s="44">
        <v>34</v>
      </c>
      <c r="E27" s="44">
        <v>50</v>
      </c>
      <c r="F27" s="44">
        <v>38</v>
      </c>
      <c r="G27" s="45">
        <f t="shared" si="3"/>
        <v>122</v>
      </c>
      <c r="H27" s="44">
        <f t="shared" si="0"/>
        <v>4950.1099999999997</v>
      </c>
      <c r="I27" s="44">
        <f t="shared" si="1"/>
        <v>15490.009999999998</v>
      </c>
      <c r="J27" s="67"/>
      <c r="K27" s="65"/>
      <c r="L27" s="65"/>
      <c r="M27" s="65"/>
    </row>
    <row r="28" spans="1:13" s="5" customFormat="1" ht="12.75" customHeight="1" x14ac:dyDescent="0.2">
      <c r="A28" s="14">
        <v>22</v>
      </c>
      <c r="B28" s="15">
        <f t="shared" si="2"/>
        <v>5058.0199999999995</v>
      </c>
      <c r="C28" s="15">
        <f t="shared" si="4"/>
        <v>16099.82</v>
      </c>
      <c r="D28" s="44">
        <v>34</v>
      </c>
      <c r="E28" s="44">
        <v>50</v>
      </c>
      <c r="F28" s="44">
        <v>38</v>
      </c>
      <c r="G28" s="45">
        <f t="shared" si="3"/>
        <v>122</v>
      </c>
      <c r="H28" s="44">
        <f t="shared" si="0"/>
        <v>5180.0199999999995</v>
      </c>
      <c r="I28" s="44">
        <f t="shared" si="1"/>
        <v>16221.82</v>
      </c>
      <c r="J28" s="67"/>
      <c r="K28" s="65"/>
      <c r="L28" s="65"/>
      <c r="M28" s="65"/>
    </row>
    <row r="29" spans="1:13" s="5" customFormat="1" ht="12.75" customHeight="1" x14ac:dyDescent="0.2">
      <c r="A29" s="14">
        <v>23</v>
      </c>
      <c r="B29" s="15">
        <f t="shared" si="2"/>
        <v>5287.93</v>
      </c>
      <c r="C29" s="15">
        <f t="shared" si="4"/>
        <v>16831.629999999997</v>
      </c>
      <c r="D29" s="44">
        <v>34</v>
      </c>
      <c r="E29" s="44">
        <v>50</v>
      </c>
      <c r="F29" s="44">
        <v>38</v>
      </c>
      <c r="G29" s="45">
        <f t="shared" si="3"/>
        <v>122</v>
      </c>
      <c r="H29" s="44">
        <f t="shared" si="0"/>
        <v>5409.93</v>
      </c>
      <c r="I29" s="44">
        <f t="shared" si="1"/>
        <v>16953.629999999997</v>
      </c>
      <c r="J29" s="67"/>
      <c r="K29" s="65"/>
      <c r="L29" s="65"/>
      <c r="M29" s="65"/>
    </row>
    <row r="30" spans="1:13" s="5" customFormat="1" ht="12.75" customHeight="1" x14ac:dyDescent="0.2">
      <c r="A30" s="14">
        <v>24</v>
      </c>
      <c r="B30" s="15">
        <f t="shared" si="2"/>
        <v>5517.84</v>
      </c>
      <c r="C30" s="15">
        <f t="shared" si="4"/>
        <v>17563.439999999999</v>
      </c>
      <c r="D30" s="44">
        <v>34</v>
      </c>
      <c r="E30" s="44">
        <v>50</v>
      </c>
      <c r="F30" s="44">
        <v>38</v>
      </c>
      <c r="G30" s="45">
        <f t="shared" si="3"/>
        <v>122</v>
      </c>
      <c r="H30" s="44">
        <f t="shared" si="0"/>
        <v>5639.84</v>
      </c>
      <c r="I30" s="44">
        <f t="shared" si="1"/>
        <v>17685.439999999999</v>
      </c>
      <c r="J30" s="67"/>
      <c r="K30" s="65"/>
      <c r="L30" s="65"/>
      <c r="M30" s="65"/>
    </row>
    <row r="31" spans="1:13" s="5" customFormat="1" x14ac:dyDescent="0.2"/>
    <row r="32" spans="1:13" s="5" customFormat="1" x14ac:dyDescent="0.2">
      <c r="A32" s="27"/>
    </row>
    <row r="33" spans="2:11" s="5" customFormat="1" x14ac:dyDescent="0.2">
      <c r="B33" s="60" t="s">
        <v>13</v>
      </c>
    </row>
    <row r="34" spans="2:11" s="5" customFormat="1" x14ac:dyDescent="0.2">
      <c r="B34" s="27" t="s">
        <v>26</v>
      </c>
    </row>
    <row r="35" spans="2:11" s="5" customFormat="1" x14ac:dyDescent="0.2">
      <c r="B35" s="27" t="s">
        <v>44</v>
      </c>
    </row>
    <row r="36" spans="2:11" s="5" customFormat="1" x14ac:dyDescent="0.2">
      <c r="B36" s="27"/>
    </row>
    <row r="37" spans="2:11" x14ac:dyDescent="0.2">
      <c r="B37" s="27"/>
      <c r="C37" s="5"/>
      <c r="D37" s="5"/>
      <c r="E37" s="5"/>
      <c r="F37" s="5"/>
      <c r="G37" s="5"/>
      <c r="H37" s="5"/>
      <c r="I37" s="5"/>
      <c r="J37" s="5"/>
      <c r="K37" s="5"/>
    </row>
    <row r="38" spans="2:11" ht="9.75" customHeight="1" x14ac:dyDescent="0.2">
      <c r="B38" s="81"/>
      <c r="C38" s="113" t="s">
        <v>14</v>
      </c>
      <c r="D38" s="113"/>
      <c r="E38" s="113"/>
      <c r="F38" s="113"/>
      <c r="G38" s="5"/>
      <c r="H38" s="5"/>
      <c r="I38" s="5"/>
      <c r="J38" s="5"/>
      <c r="K38" s="5"/>
    </row>
    <row r="39" spans="2:11" x14ac:dyDescent="0.2">
      <c r="B39" s="81"/>
      <c r="C39" s="113" t="s">
        <v>15</v>
      </c>
      <c r="D39" s="113"/>
      <c r="E39" s="113"/>
      <c r="F39" s="113"/>
      <c r="G39" s="5"/>
      <c r="H39" s="5"/>
      <c r="I39" s="5"/>
      <c r="J39" s="5"/>
      <c r="K39" s="5"/>
    </row>
    <row r="40" spans="2:11" x14ac:dyDescent="0.2">
      <c r="B40" s="81"/>
      <c r="C40" s="101" t="s">
        <v>16</v>
      </c>
      <c r="D40" s="101" t="s">
        <v>17</v>
      </c>
      <c r="E40" s="101" t="s">
        <v>18</v>
      </c>
      <c r="F40" s="101" t="s">
        <v>19</v>
      </c>
      <c r="G40" s="5"/>
      <c r="H40" s="5"/>
      <c r="I40" s="5"/>
      <c r="J40" s="5"/>
      <c r="K40" s="5"/>
    </row>
    <row r="41" spans="2:11" x14ac:dyDescent="0.2">
      <c r="B41" s="81" t="s">
        <v>20</v>
      </c>
      <c r="C41" s="83">
        <v>580</v>
      </c>
      <c r="D41" s="83">
        <v>377</v>
      </c>
      <c r="E41" s="83">
        <v>377</v>
      </c>
      <c r="F41" s="83">
        <v>305</v>
      </c>
      <c r="G41" s="5"/>
      <c r="H41" s="5"/>
      <c r="I41" s="5"/>
      <c r="J41" s="5"/>
      <c r="K41" s="5"/>
    </row>
    <row r="42" spans="2:11" x14ac:dyDescent="0.2">
      <c r="B42" s="81" t="s">
        <v>21</v>
      </c>
      <c r="C42" s="83">
        <v>716</v>
      </c>
      <c r="D42" s="83">
        <v>466</v>
      </c>
      <c r="E42" s="83">
        <v>466</v>
      </c>
      <c r="F42" s="83">
        <v>377</v>
      </c>
      <c r="G42" s="5"/>
      <c r="H42" s="5"/>
      <c r="I42" s="5"/>
      <c r="J42" s="5"/>
      <c r="K42" s="5"/>
    </row>
    <row r="43" spans="2:11" x14ac:dyDescent="0.2">
      <c r="B43" s="81" t="s">
        <v>22</v>
      </c>
      <c r="C43" s="84">
        <v>1289</v>
      </c>
      <c r="D43" s="83">
        <v>839</v>
      </c>
      <c r="E43" s="83">
        <v>839</v>
      </c>
      <c r="F43" s="83">
        <v>679</v>
      </c>
      <c r="G43" s="5"/>
      <c r="H43" s="5"/>
      <c r="I43" s="5"/>
      <c r="J43" s="5"/>
      <c r="K43" s="5"/>
    </row>
    <row r="44" spans="2:11" x14ac:dyDescent="0.2">
      <c r="B44" s="81" t="s">
        <v>23</v>
      </c>
      <c r="C44" s="85">
        <v>2721</v>
      </c>
      <c r="D44" s="85">
        <v>1772</v>
      </c>
      <c r="E44" s="85">
        <v>1772</v>
      </c>
      <c r="F44" s="85">
        <v>1435</v>
      </c>
      <c r="G44" s="5"/>
      <c r="H44" s="5"/>
      <c r="I44" s="5"/>
      <c r="J44" s="5"/>
      <c r="K44" s="5"/>
    </row>
    <row r="45" spans="2:11" x14ac:dyDescent="0.2">
      <c r="B45" s="81" t="s">
        <v>23</v>
      </c>
      <c r="C45" s="85">
        <v>2721</v>
      </c>
      <c r="D45" s="85">
        <v>1772</v>
      </c>
      <c r="E45" s="85">
        <v>1772</v>
      </c>
      <c r="F45" s="85">
        <v>1435</v>
      </c>
      <c r="G45" s="5"/>
      <c r="H45" s="5"/>
      <c r="I45" s="5"/>
      <c r="J45" s="5"/>
      <c r="K45" s="5"/>
    </row>
    <row r="46" spans="2:1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</row>
  </sheetData>
  <mergeCells count="6">
    <mergeCell ref="C38:F38"/>
    <mergeCell ref="C39:F39"/>
    <mergeCell ref="D4:F4"/>
    <mergeCell ref="D5:D6"/>
    <mergeCell ref="E5:E6"/>
    <mergeCell ref="F5:F6"/>
  </mergeCells>
  <pageMargins left="0.2" right="0.2" top="0.25" bottom="0.2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>
      <selection activeCell="D13" sqref="D13:D30"/>
    </sheetView>
  </sheetViews>
  <sheetFormatPr defaultColWidth="9.140625" defaultRowHeight="12.75" x14ac:dyDescent="0.2"/>
  <cols>
    <col min="1" max="1" width="10.7109375" style="5" customWidth="1"/>
    <col min="2" max="4" width="12.28515625" style="5" customWidth="1"/>
    <col min="5" max="8" width="10.7109375" style="5" customWidth="1"/>
    <col min="9" max="11" width="12.28515625" style="5" customWidth="1"/>
    <col min="12" max="15" width="12.85546875" style="5" customWidth="1"/>
    <col min="16" max="16384" width="9.140625" style="5"/>
  </cols>
  <sheetData>
    <row r="1" spans="1:15" ht="18.75" x14ac:dyDescent="0.3">
      <c r="A1" s="1" t="s">
        <v>55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">
      <c r="A2" s="27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x14ac:dyDescent="0.2">
      <c r="A3" s="27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x14ac:dyDescent="0.2">
      <c r="A4" s="47"/>
      <c r="B4" s="41" t="s">
        <v>5</v>
      </c>
      <c r="C4" s="39"/>
      <c r="D4" s="42"/>
      <c r="E4" s="114" t="s">
        <v>8</v>
      </c>
      <c r="F4" s="115"/>
      <c r="G4" s="115"/>
      <c r="H4" s="106"/>
      <c r="I4" s="105" t="s">
        <v>9</v>
      </c>
      <c r="J4" s="25" t="s">
        <v>9</v>
      </c>
      <c r="K4" s="25" t="s">
        <v>9</v>
      </c>
      <c r="L4" s="66"/>
      <c r="M4" s="62"/>
      <c r="N4" s="62"/>
      <c r="O4" s="62"/>
    </row>
    <row r="5" spans="1:15" x14ac:dyDescent="0.2">
      <c r="A5" s="48" t="s">
        <v>0</v>
      </c>
      <c r="B5" s="25" t="s">
        <v>32</v>
      </c>
      <c r="C5" s="25" t="s">
        <v>46</v>
      </c>
      <c r="D5" s="25" t="s">
        <v>47</v>
      </c>
      <c r="E5" s="117" t="s">
        <v>6</v>
      </c>
      <c r="F5" s="117" t="s">
        <v>7</v>
      </c>
      <c r="G5" s="122" t="s">
        <v>48</v>
      </c>
      <c r="H5" s="126" t="s">
        <v>56</v>
      </c>
      <c r="I5" s="24" t="s">
        <v>10</v>
      </c>
      <c r="J5" s="24" t="s">
        <v>10</v>
      </c>
      <c r="K5" s="24" t="s">
        <v>10</v>
      </c>
      <c r="L5" s="66"/>
      <c r="M5" s="62"/>
      <c r="N5" s="62"/>
      <c r="O5" s="62"/>
    </row>
    <row r="6" spans="1:15" x14ac:dyDescent="0.2">
      <c r="A6" s="34" t="s">
        <v>1</v>
      </c>
      <c r="B6" s="59" t="s">
        <v>2</v>
      </c>
      <c r="C6" s="12" t="s">
        <v>3</v>
      </c>
      <c r="D6" s="43" t="s">
        <v>4</v>
      </c>
      <c r="E6" s="118"/>
      <c r="F6" s="118"/>
      <c r="G6" s="123"/>
      <c r="H6" s="123"/>
      <c r="I6" s="12" t="s">
        <v>2</v>
      </c>
      <c r="J6" s="12" t="s">
        <v>3</v>
      </c>
      <c r="K6" s="12" t="s">
        <v>11</v>
      </c>
      <c r="L6" s="57"/>
      <c r="M6" s="29"/>
      <c r="N6" s="29"/>
      <c r="O6" s="64"/>
    </row>
    <row r="7" spans="1:15" ht="12.75" customHeight="1" x14ac:dyDescent="0.2">
      <c r="A7" s="49">
        <v>1</v>
      </c>
      <c r="B7" s="44">
        <v>229.91</v>
      </c>
      <c r="C7" s="44">
        <v>229.91</v>
      </c>
      <c r="D7" s="44">
        <v>229.91</v>
      </c>
      <c r="E7" s="15">
        <v>23</v>
      </c>
      <c r="F7" s="15">
        <v>50</v>
      </c>
      <c r="G7" s="44">
        <v>38</v>
      </c>
      <c r="H7" s="15">
        <f t="shared" ref="H7:H18" si="0">SUM(E7:G7)</f>
        <v>111</v>
      </c>
      <c r="I7" s="15">
        <f t="shared" ref="I7:I30" si="1">SUM(B7,H7)</f>
        <v>340.90999999999997</v>
      </c>
      <c r="J7" s="15">
        <f t="shared" ref="J7:J30" si="2">SUM(C7,H7)</f>
        <v>340.90999999999997</v>
      </c>
      <c r="K7" s="15">
        <f t="shared" ref="K7:K30" si="3">SUM(D7,H7)</f>
        <v>340.90999999999997</v>
      </c>
      <c r="L7" s="67"/>
      <c r="M7" s="65"/>
      <c r="N7" s="65"/>
      <c r="O7" s="65"/>
    </row>
    <row r="8" spans="1:15" ht="12.75" customHeight="1" x14ac:dyDescent="0.2">
      <c r="A8" s="14">
        <v>2</v>
      </c>
      <c r="B8" s="15">
        <f>A8*$B$7</f>
        <v>459.82</v>
      </c>
      <c r="C8" s="15">
        <f>A8*$C$7</f>
        <v>459.82</v>
      </c>
      <c r="D8" s="15">
        <f>A8*$D$7</f>
        <v>459.82</v>
      </c>
      <c r="E8" s="15">
        <v>25</v>
      </c>
      <c r="F8" s="15">
        <v>50</v>
      </c>
      <c r="G8" s="44">
        <v>38</v>
      </c>
      <c r="H8" s="15">
        <f t="shared" si="0"/>
        <v>113</v>
      </c>
      <c r="I8" s="15">
        <f t="shared" si="1"/>
        <v>572.81999999999994</v>
      </c>
      <c r="J8" s="15">
        <f t="shared" si="2"/>
        <v>572.81999999999994</v>
      </c>
      <c r="K8" s="15">
        <f t="shared" si="3"/>
        <v>572.81999999999994</v>
      </c>
      <c r="L8" s="67"/>
      <c r="M8" s="65"/>
      <c r="N8" s="65"/>
      <c r="O8" s="65"/>
    </row>
    <row r="9" spans="1:15" ht="12.75" customHeight="1" x14ac:dyDescent="0.2">
      <c r="A9" s="14">
        <v>3</v>
      </c>
      <c r="B9" s="15">
        <f t="shared" ref="B9:B30" si="4">A9*$B$7</f>
        <v>689.73</v>
      </c>
      <c r="C9" s="15">
        <f t="shared" ref="C9:C12" si="5">A9*$C$7</f>
        <v>689.73</v>
      </c>
      <c r="D9" s="15">
        <f t="shared" ref="D9:D12" si="6">A9*$D$7</f>
        <v>689.73</v>
      </c>
      <c r="E9" s="15">
        <v>27</v>
      </c>
      <c r="F9" s="15">
        <v>50</v>
      </c>
      <c r="G9" s="44">
        <v>38</v>
      </c>
      <c r="H9" s="15">
        <f t="shared" si="0"/>
        <v>115</v>
      </c>
      <c r="I9" s="15">
        <f t="shared" si="1"/>
        <v>804.73</v>
      </c>
      <c r="J9" s="15">
        <f t="shared" si="2"/>
        <v>804.73</v>
      </c>
      <c r="K9" s="15">
        <f t="shared" si="3"/>
        <v>804.73</v>
      </c>
      <c r="L9" s="67"/>
      <c r="M9" s="65"/>
      <c r="N9" s="65"/>
      <c r="O9" s="65"/>
    </row>
    <row r="10" spans="1:15" ht="12.75" customHeight="1" x14ac:dyDescent="0.2">
      <c r="A10" s="14">
        <v>4</v>
      </c>
      <c r="B10" s="15">
        <f t="shared" si="4"/>
        <v>919.64</v>
      </c>
      <c r="C10" s="15">
        <f t="shared" si="5"/>
        <v>919.64</v>
      </c>
      <c r="D10" s="15">
        <f t="shared" si="6"/>
        <v>919.64</v>
      </c>
      <c r="E10" s="15">
        <v>29</v>
      </c>
      <c r="F10" s="15">
        <v>50</v>
      </c>
      <c r="G10" s="44">
        <v>38</v>
      </c>
      <c r="H10" s="15">
        <f t="shared" si="0"/>
        <v>117</v>
      </c>
      <c r="I10" s="15">
        <f t="shared" si="1"/>
        <v>1036.6399999999999</v>
      </c>
      <c r="J10" s="15">
        <f t="shared" si="2"/>
        <v>1036.6399999999999</v>
      </c>
      <c r="K10" s="15">
        <f t="shared" si="3"/>
        <v>1036.6399999999999</v>
      </c>
      <c r="L10" s="67"/>
      <c r="M10" s="65"/>
      <c r="N10" s="65"/>
      <c r="O10" s="65"/>
    </row>
    <row r="11" spans="1:15" ht="12.75" customHeight="1" x14ac:dyDescent="0.2">
      <c r="A11" s="14">
        <v>5</v>
      </c>
      <c r="B11" s="15">
        <f t="shared" si="4"/>
        <v>1149.55</v>
      </c>
      <c r="C11" s="15">
        <f t="shared" si="5"/>
        <v>1149.55</v>
      </c>
      <c r="D11" s="15">
        <f t="shared" si="6"/>
        <v>1149.55</v>
      </c>
      <c r="E11" s="15">
        <v>31</v>
      </c>
      <c r="F11" s="15">
        <v>50</v>
      </c>
      <c r="G11" s="44">
        <v>38</v>
      </c>
      <c r="H11" s="15">
        <f t="shared" si="0"/>
        <v>119</v>
      </c>
      <c r="I11" s="15">
        <f t="shared" si="1"/>
        <v>1268.55</v>
      </c>
      <c r="J11" s="15">
        <f t="shared" si="2"/>
        <v>1268.55</v>
      </c>
      <c r="K11" s="15">
        <f t="shared" si="3"/>
        <v>1268.55</v>
      </c>
      <c r="L11" s="67"/>
      <c r="M11" s="65"/>
      <c r="N11" s="65"/>
      <c r="O11" s="65"/>
    </row>
    <row r="12" spans="1:15" ht="12.75" customHeight="1" x14ac:dyDescent="0.2">
      <c r="A12" s="14">
        <v>6</v>
      </c>
      <c r="B12" s="15">
        <f t="shared" si="4"/>
        <v>1379.46</v>
      </c>
      <c r="C12" s="15">
        <f t="shared" si="5"/>
        <v>1379.46</v>
      </c>
      <c r="D12" s="15">
        <f t="shared" si="6"/>
        <v>1379.46</v>
      </c>
      <c r="E12" s="15">
        <v>33</v>
      </c>
      <c r="F12" s="15">
        <v>50</v>
      </c>
      <c r="G12" s="44">
        <v>38</v>
      </c>
      <c r="H12" s="15">
        <f t="shared" si="0"/>
        <v>121</v>
      </c>
      <c r="I12" s="15">
        <f t="shared" si="1"/>
        <v>1500.46</v>
      </c>
      <c r="J12" s="15">
        <f t="shared" si="2"/>
        <v>1500.46</v>
      </c>
      <c r="K12" s="15">
        <f t="shared" si="3"/>
        <v>1500.46</v>
      </c>
      <c r="L12" s="67"/>
      <c r="M12" s="65"/>
      <c r="N12" s="65"/>
      <c r="O12" s="65"/>
    </row>
    <row r="13" spans="1:15" ht="12.75" customHeight="1" x14ac:dyDescent="0.2">
      <c r="A13" s="14">
        <v>7</v>
      </c>
      <c r="B13" s="15">
        <f t="shared" si="4"/>
        <v>1609.37</v>
      </c>
      <c r="C13" s="15">
        <f t="shared" ref="C13:C30" si="7">A13*344.87</f>
        <v>2414.09</v>
      </c>
      <c r="D13" s="15">
        <f t="shared" ref="D13:D30" si="8">A13*731.81</f>
        <v>5122.67</v>
      </c>
      <c r="E13" s="15">
        <v>35</v>
      </c>
      <c r="F13" s="15">
        <v>50</v>
      </c>
      <c r="G13" s="44">
        <v>38</v>
      </c>
      <c r="H13" s="15">
        <f t="shared" si="0"/>
        <v>123</v>
      </c>
      <c r="I13" s="15">
        <f t="shared" si="1"/>
        <v>1732.37</v>
      </c>
      <c r="J13" s="15">
        <f t="shared" si="2"/>
        <v>2537.09</v>
      </c>
      <c r="K13" s="15">
        <f t="shared" si="3"/>
        <v>5245.67</v>
      </c>
      <c r="L13" s="67"/>
      <c r="M13" s="65"/>
      <c r="N13" s="65"/>
      <c r="O13" s="65"/>
    </row>
    <row r="14" spans="1:15" ht="12.75" customHeight="1" x14ac:dyDescent="0.2">
      <c r="A14" s="14">
        <v>8</v>
      </c>
      <c r="B14" s="15">
        <f t="shared" si="4"/>
        <v>1839.28</v>
      </c>
      <c r="C14" s="15">
        <f t="shared" si="7"/>
        <v>2758.96</v>
      </c>
      <c r="D14" s="15">
        <f t="shared" si="8"/>
        <v>5854.48</v>
      </c>
      <c r="E14" s="15">
        <v>37</v>
      </c>
      <c r="F14" s="15">
        <v>50</v>
      </c>
      <c r="G14" s="44">
        <v>38</v>
      </c>
      <c r="H14" s="15">
        <f t="shared" si="0"/>
        <v>125</v>
      </c>
      <c r="I14" s="15">
        <f t="shared" si="1"/>
        <v>1964.28</v>
      </c>
      <c r="J14" s="15">
        <f t="shared" si="2"/>
        <v>2883.96</v>
      </c>
      <c r="K14" s="15">
        <f t="shared" si="3"/>
        <v>5979.48</v>
      </c>
      <c r="L14" s="67"/>
      <c r="M14" s="65"/>
      <c r="N14" s="65"/>
      <c r="O14" s="65"/>
    </row>
    <row r="15" spans="1:15" ht="12.75" customHeight="1" x14ac:dyDescent="0.2">
      <c r="A15" s="14">
        <v>9</v>
      </c>
      <c r="B15" s="15">
        <f t="shared" si="4"/>
        <v>2069.19</v>
      </c>
      <c r="C15" s="15">
        <f t="shared" si="7"/>
        <v>3103.83</v>
      </c>
      <c r="D15" s="15">
        <f t="shared" si="8"/>
        <v>6586.2899999999991</v>
      </c>
      <c r="E15" s="15">
        <v>39</v>
      </c>
      <c r="F15" s="15">
        <v>50</v>
      </c>
      <c r="G15" s="44">
        <v>38</v>
      </c>
      <c r="H15" s="15">
        <f t="shared" si="0"/>
        <v>127</v>
      </c>
      <c r="I15" s="15">
        <f t="shared" si="1"/>
        <v>2196.19</v>
      </c>
      <c r="J15" s="15">
        <f t="shared" si="2"/>
        <v>3230.83</v>
      </c>
      <c r="K15" s="15">
        <f t="shared" si="3"/>
        <v>6713.2899999999991</v>
      </c>
      <c r="L15" s="67"/>
      <c r="M15" s="65"/>
      <c r="N15" s="65"/>
      <c r="O15" s="65"/>
    </row>
    <row r="16" spans="1:15" ht="12.75" customHeight="1" x14ac:dyDescent="0.2">
      <c r="A16" s="14">
        <v>10</v>
      </c>
      <c r="B16" s="15">
        <f t="shared" si="4"/>
        <v>2299.1</v>
      </c>
      <c r="C16" s="15">
        <f t="shared" si="7"/>
        <v>3448.7</v>
      </c>
      <c r="D16" s="15">
        <f t="shared" si="8"/>
        <v>7318.0999999999995</v>
      </c>
      <c r="E16" s="15">
        <v>41</v>
      </c>
      <c r="F16" s="15">
        <v>50</v>
      </c>
      <c r="G16" s="44">
        <v>38</v>
      </c>
      <c r="H16" s="15">
        <f t="shared" si="0"/>
        <v>129</v>
      </c>
      <c r="I16" s="15">
        <f t="shared" si="1"/>
        <v>2428.1</v>
      </c>
      <c r="J16" s="15">
        <f t="shared" si="2"/>
        <v>3577.7</v>
      </c>
      <c r="K16" s="15">
        <f t="shared" si="3"/>
        <v>7447.0999999999995</v>
      </c>
      <c r="L16" s="67"/>
      <c r="M16" s="65"/>
      <c r="N16" s="65"/>
      <c r="O16" s="65"/>
    </row>
    <row r="17" spans="1:15" ht="12.75" customHeight="1" x14ac:dyDescent="0.2">
      <c r="A17" s="14">
        <v>11</v>
      </c>
      <c r="B17" s="15">
        <f t="shared" si="4"/>
        <v>2529.0099999999998</v>
      </c>
      <c r="C17" s="15">
        <f t="shared" si="7"/>
        <v>3793.57</v>
      </c>
      <c r="D17" s="15">
        <f t="shared" si="8"/>
        <v>8049.91</v>
      </c>
      <c r="E17" s="15">
        <v>43</v>
      </c>
      <c r="F17" s="15">
        <v>50</v>
      </c>
      <c r="G17" s="44">
        <v>38</v>
      </c>
      <c r="H17" s="15">
        <f t="shared" si="0"/>
        <v>131</v>
      </c>
      <c r="I17" s="15">
        <f t="shared" si="1"/>
        <v>2660.0099999999998</v>
      </c>
      <c r="J17" s="15">
        <f t="shared" si="2"/>
        <v>3924.57</v>
      </c>
      <c r="K17" s="15">
        <f t="shared" si="3"/>
        <v>8180.91</v>
      </c>
      <c r="L17" s="67"/>
      <c r="M17" s="65"/>
      <c r="N17" s="65"/>
      <c r="O17" s="65"/>
    </row>
    <row r="18" spans="1:15" ht="12.75" customHeight="1" x14ac:dyDescent="0.2">
      <c r="A18" s="14">
        <v>12</v>
      </c>
      <c r="B18" s="15">
        <f t="shared" si="4"/>
        <v>2758.92</v>
      </c>
      <c r="C18" s="15">
        <f t="shared" si="7"/>
        <v>4138.4400000000005</v>
      </c>
      <c r="D18" s="15">
        <f t="shared" si="8"/>
        <v>8781.7199999999993</v>
      </c>
      <c r="E18" s="15">
        <v>45</v>
      </c>
      <c r="F18" s="15">
        <v>50</v>
      </c>
      <c r="G18" s="44">
        <v>38</v>
      </c>
      <c r="H18" s="15">
        <f t="shared" si="0"/>
        <v>133</v>
      </c>
      <c r="I18" s="15">
        <f t="shared" si="1"/>
        <v>2891.92</v>
      </c>
      <c r="J18" s="15">
        <f t="shared" si="2"/>
        <v>4271.4400000000005</v>
      </c>
      <c r="K18" s="15">
        <f t="shared" si="3"/>
        <v>8914.7199999999993</v>
      </c>
      <c r="L18" s="67"/>
      <c r="M18" s="65"/>
      <c r="N18" s="65"/>
      <c r="O18" s="65"/>
    </row>
    <row r="19" spans="1:15" ht="12.75" customHeight="1" x14ac:dyDescent="0.2">
      <c r="A19" s="14">
        <v>13</v>
      </c>
      <c r="B19" s="15">
        <f t="shared" si="4"/>
        <v>2988.83</v>
      </c>
      <c r="C19" s="15">
        <f t="shared" si="7"/>
        <v>4483.3100000000004</v>
      </c>
      <c r="D19" s="15">
        <f t="shared" si="8"/>
        <v>9513.5299999999988</v>
      </c>
      <c r="E19" s="15">
        <v>45</v>
      </c>
      <c r="F19" s="15">
        <v>50</v>
      </c>
      <c r="G19" s="44">
        <v>38</v>
      </c>
      <c r="H19" s="15">
        <f t="shared" ref="H19:H30" si="9">SUM(E19:G19)</f>
        <v>133</v>
      </c>
      <c r="I19" s="15">
        <f t="shared" si="1"/>
        <v>3121.83</v>
      </c>
      <c r="J19" s="15">
        <f t="shared" si="2"/>
        <v>4616.3100000000004</v>
      </c>
      <c r="K19" s="15">
        <f t="shared" si="3"/>
        <v>9646.5299999999988</v>
      </c>
      <c r="L19" s="67"/>
      <c r="M19" s="65"/>
      <c r="N19" s="65"/>
      <c r="O19" s="65"/>
    </row>
    <row r="20" spans="1:15" ht="12.75" customHeight="1" x14ac:dyDescent="0.2">
      <c r="A20" s="14">
        <v>14</v>
      </c>
      <c r="B20" s="15">
        <f t="shared" si="4"/>
        <v>3218.74</v>
      </c>
      <c r="C20" s="15">
        <f t="shared" si="7"/>
        <v>4828.18</v>
      </c>
      <c r="D20" s="15">
        <f t="shared" si="8"/>
        <v>10245.34</v>
      </c>
      <c r="E20" s="15">
        <v>45</v>
      </c>
      <c r="F20" s="15">
        <v>50</v>
      </c>
      <c r="G20" s="44">
        <v>38</v>
      </c>
      <c r="H20" s="15">
        <f t="shared" si="9"/>
        <v>133</v>
      </c>
      <c r="I20" s="15">
        <f t="shared" si="1"/>
        <v>3351.74</v>
      </c>
      <c r="J20" s="15">
        <f t="shared" si="2"/>
        <v>4961.18</v>
      </c>
      <c r="K20" s="15">
        <f t="shared" si="3"/>
        <v>10378.34</v>
      </c>
      <c r="L20" s="67"/>
      <c r="M20" s="65"/>
      <c r="N20" s="65"/>
      <c r="O20" s="65"/>
    </row>
    <row r="21" spans="1:15" ht="12.75" customHeight="1" x14ac:dyDescent="0.2">
      <c r="A21" s="14">
        <v>15</v>
      </c>
      <c r="B21" s="15">
        <f t="shared" si="4"/>
        <v>3448.65</v>
      </c>
      <c r="C21" s="15">
        <f t="shared" si="7"/>
        <v>5173.05</v>
      </c>
      <c r="D21" s="15">
        <f t="shared" si="8"/>
        <v>10977.15</v>
      </c>
      <c r="E21" s="15">
        <v>45</v>
      </c>
      <c r="F21" s="15">
        <v>50</v>
      </c>
      <c r="G21" s="44">
        <v>38</v>
      </c>
      <c r="H21" s="15">
        <f t="shared" si="9"/>
        <v>133</v>
      </c>
      <c r="I21" s="15">
        <f t="shared" si="1"/>
        <v>3581.65</v>
      </c>
      <c r="J21" s="15">
        <f t="shared" si="2"/>
        <v>5306.05</v>
      </c>
      <c r="K21" s="15">
        <f t="shared" si="3"/>
        <v>11110.15</v>
      </c>
      <c r="L21" s="67"/>
      <c r="M21" s="65"/>
      <c r="N21" s="65"/>
      <c r="O21" s="65"/>
    </row>
    <row r="22" spans="1:15" ht="12.75" customHeight="1" x14ac:dyDescent="0.2">
      <c r="A22" s="14">
        <v>16</v>
      </c>
      <c r="B22" s="15">
        <f t="shared" si="4"/>
        <v>3678.56</v>
      </c>
      <c r="C22" s="15">
        <f t="shared" si="7"/>
        <v>5517.92</v>
      </c>
      <c r="D22" s="15">
        <f t="shared" si="8"/>
        <v>11708.96</v>
      </c>
      <c r="E22" s="15">
        <v>45</v>
      </c>
      <c r="F22" s="15">
        <v>50</v>
      </c>
      <c r="G22" s="44">
        <v>38</v>
      </c>
      <c r="H22" s="15">
        <f t="shared" si="9"/>
        <v>133</v>
      </c>
      <c r="I22" s="15">
        <f t="shared" si="1"/>
        <v>3811.56</v>
      </c>
      <c r="J22" s="15">
        <f t="shared" si="2"/>
        <v>5650.92</v>
      </c>
      <c r="K22" s="15">
        <f t="shared" si="3"/>
        <v>11841.96</v>
      </c>
      <c r="L22" s="67"/>
      <c r="M22" s="65"/>
      <c r="N22" s="65"/>
      <c r="O22" s="65"/>
    </row>
    <row r="23" spans="1:15" ht="12.75" customHeight="1" x14ac:dyDescent="0.2">
      <c r="A23" s="14">
        <v>17</v>
      </c>
      <c r="B23" s="15">
        <f t="shared" si="4"/>
        <v>3908.47</v>
      </c>
      <c r="C23" s="15">
        <f t="shared" si="7"/>
        <v>5862.79</v>
      </c>
      <c r="D23" s="15">
        <f t="shared" si="8"/>
        <v>12440.769999999999</v>
      </c>
      <c r="E23" s="15">
        <v>45</v>
      </c>
      <c r="F23" s="15">
        <v>50</v>
      </c>
      <c r="G23" s="44">
        <v>38</v>
      </c>
      <c r="H23" s="15">
        <f t="shared" si="9"/>
        <v>133</v>
      </c>
      <c r="I23" s="15">
        <f t="shared" si="1"/>
        <v>4041.47</v>
      </c>
      <c r="J23" s="15">
        <f t="shared" si="2"/>
        <v>5995.79</v>
      </c>
      <c r="K23" s="15">
        <f t="shared" si="3"/>
        <v>12573.769999999999</v>
      </c>
      <c r="L23" s="67"/>
      <c r="M23" s="65"/>
      <c r="N23" s="65"/>
      <c r="O23" s="65"/>
    </row>
    <row r="24" spans="1:15" ht="12.75" customHeight="1" x14ac:dyDescent="0.2">
      <c r="A24" s="14">
        <v>18</v>
      </c>
      <c r="B24" s="15">
        <f t="shared" si="4"/>
        <v>4138.38</v>
      </c>
      <c r="C24" s="15">
        <f t="shared" si="7"/>
        <v>6207.66</v>
      </c>
      <c r="D24" s="15">
        <f t="shared" si="8"/>
        <v>13172.579999999998</v>
      </c>
      <c r="E24" s="15">
        <v>45</v>
      </c>
      <c r="F24" s="15">
        <v>50</v>
      </c>
      <c r="G24" s="44">
        <v>38</v>
      </c>
      <c r="H24" s="15">
        <f t="shared" si="9"/>
        <v>133</v>
      </c>
      <c r="I24" s="15">
        <f t="shared" si="1"/>
        <v>4271.38</v>
      </c>
      <c r="J24" s="15">
        <f t="shared" si="2"/>
        <v>6340.66</v>
      </c>
      <c r="K24" s="15">
        <f t="shared" si="3"/>
        <v>13305.579999999998</v>
      </c>
      <c r="L24" s="67"/>
      <c r="M24" s="65"/>
      <c r="N24" s="65"/>
      <c r="O24" s="65"/>
    </row>
    <row r="25" spans="1:15" ht="12.75" customHeight="1" x14ac:dyDescent="0.2">
      <c r="A25" s="14">
        <v>19</v>
      </c>
      <c r="B25" s="15">
        <f t="shared" si="4"/>
        <v>4368.29</v>
      </c>
      <c r="C25" s="15">
        <f t="shared" si="7"/>
        <v>6552.53</v>
      </c>
      <c r="D25" s="15">
        <f t="shared" si="8"/>
        <v>13904.39</v>
      </c>
      <c r="E25" s="15">
        <v>45</v>
      </c>
      <c r="F25" s="15">
        <v>50</v>
      </c>
      <c r="G25" s="44">
        <v>38</v>
      </c>
      <c r="H25" s="15">
        <f t="shared" si="9"/>
        <v>133</v>
      </c>
      <c r="I25" s="15">
        <f t="shared" si="1"/>
        <v>4501.29</v>
      </c>
      <c r="J25" s="15">
        <f t="shared" si="2"/>
        <v>6685.53</v>
      </c>
      <c r="K25" s="15">
        <f t="shared" si="3"/>
        <v>14037.39</v>
      </c>
      <c r="L25" s="67"/>
      <c r="M25" s="65"/>
      <c r="N25" s="65"/>
      <c r="O25" s="65"/>
    </row>
    <row r="26" spans="1:15" ht="12.75" customHeight="1" x14ac:dyDescent="0.2">
      <c r="A26" s="14">
        <v>20</v>
      </c>
      <c r="B26" s="15">
        <f t="shared" si="4"/>
        <v>4598.2</v>
      </c>
      <c r="C26" s="15">
        <f t="shared" si="7"/>
        <v>6897.4</v>
      </c>
      <c r="D26" s="15">
        <f t="shared" si="8"/>
        <v>14636.199999999999</v>
      </c>
      <c r="E26" s="15">
        <v>45</v>
      </c>
      <c r="F26" s="15">
        <v>50</v>
      </c>
      <c r="G26" s="44">
        <v>38</v>
      </c>
      <c r="H26" s="15">
        <f t="shared" si="9"/>
        <v>133</v>
      </c>
      <c r="I26" s="15">
        <f t="shared" si="1"/>
        <v>4731.2</v>
      </c>
      <c r="J26" s="15">
        <f t="shared" si="2"/>
        <v>7030.4</v>
      </c>
      <c r="K26" s="15">
        <f t="shared" si="3"/>
        <v>14769.199999999999</v>
      </c>
      <c r="L26" s="67"/>
      <c r="M26" s="65"/>
      <c r="N26" s="65"/>
      <c r="O26" s="65"/>
    </row>
    <row r="27" spans="1:15" ht="12.75" customHeight="1" x14ac:dyDescent="0.2">
      <c r="A27" s="14">
        <v>21</v>
      </c>
      <c r="B27" s="15">
        <f t="shared" si="4"/>
        <v>4828.1099999999997</v>
      </c>
      <c r="C27" s="15">
        <f t="shared" si="7"/>
        <v>7242.27</v>
      </c>
      <c r="D27" s="15">
        <f t="shared" si="8"/>
        <v>15368.009999999998</v>
      </c>
      <c r="E27" s="15">
        <v>45</v>
      </c>
      <c r="F27" s="15">
        <v>50</v>
      </c>
      <c r="G27" s="44">
        <v>38</v>
      </c>
      <c r="H27" s="15">
        <f t="shared" si="9"/>
        <v>133</v>
      </c>
      <c r="I27" s="15">
        <f t="shared" si="1"/>
        <v>4961.1099999999997</v>
      </c>
      <c r="J27" s="15">
        <f t="shared" si="2"/>
        <v>7375.27</v>
      </c>
      <c r="K27" s="15">
        <f t="shared" si="3"/>
        <v>15501.009999999998</v>
      </c>
      <c r="L27" s="67"/>
      <c r="M27" s="65"/>
      <c r="N27" s="65"/>
      <c r="O27" s="65"/>
    </row>
    <row r="28" spans="1:15" ht="12.75" customHeight="1" x14ac:dyDescent="0.2">
      <c r="A28" s="14">
        <v>22</v>
      </c>
      <c r="B28" s="15">
        <f t="shared" si="4"/>
        <v>5058.0199999999995</v>
      </c>
      <c r="C28" s="15">
        <f t="shared" si="7"/>
        <v>7587.14</v>
      </c>
      <c r="D28" s="15">
        <f t="shared" si="8"/>
        <v>16099.82</v>
      </c>
      <c r="E28" s="15">
        <v>45</v>
      </c>
      <c r="F28" s="15">
        <v>50</v>
      </c>
      <c r="G28" s="44">
        <v>38</v>
      </c>
      <c r="H28" s="15">
        <f t="shared" si="9"/>
        <v>133</v>
      </c>
      <c r="I28" s="15">
        <f t="shared" si="1"/>
        <v>5191.0199999999995</v>
      </c>
      <c r="J28" s="15">
        <f t="shared" si="2"/>
        <v>7720.14</v>
      </c>
      <c r="K28" s="15">
        <f t="shared" si="3"/>
        <v>16232.82</v>
      </c>
      <c r="L28" s="67"/>
      <c r="M28" s="65"/>
      <c r="N28" s="65"/>
      <c r="O28" s="65"/>
    </row>
    <row r="29" spans="1:15" ht="12.75" customHeight="1" x14ac:dyDescent="0.2">
      <c r="A29" s="14">
        <v>23</v>
      </c>
      <c r="B29" s="15">
        <f t="shared" si="4"/>
        <v>5287.93</v>
      </c>
      <c r="C29" s="15">
        <f t="shared" si="7"/>
        <v>7932.01</v>
      </c>
      <c r="D29" s="15">
        <f t="shared" si="8"/>
        <v>16831.629999999997</v>
      </c>
      <c r="E29" s="15">
        <v>45</v>
      </c>
      <c r="F29" s="15">
        <v>50</v>
      </c>
      <c r="G29" s="44">
        <v>38</v>
      </c>
      <c r="H29" s="15">
        <f t="shared" si="9"/>
        <v>133</v>
      </c>
      <c r="I29" s="15">
        <f t="shared" si="1"/>
        <v>5420.93</v>
      </c>
      <c r="J29" s="15">
        <f t="shared" si="2"/>
        <v>8065.01</v>
      </c>
      <c r="K29" s="15">
        <f t="shared" si="3"/>
        <v>16964.629999999997</v>
      </c>
      <c r="L29" s="67"/>
      <c r="M29" s="65"/>
      <c r="N29" s="65"/>
      <c r="O29" s="65"/>
    </row>
    <row r="30" spans="1:15" ht="12.75" customHeight="1" x14ac:dyDescent="0.2">
      <c r="A30" s="14">
        <v>24</v>
      </c>
      <c r="B30" s="15">
        <f t="shared" si="4"/>
        <v>5517.84</v>
      </c>
      <c r="C30" s="15">
        <f t="shared" si="7"/>
        <v>8276.880000000001</v>
      </c>
      <c r="D30" s="15">
        <f t="shared" si="8"/>
        <v>17563.439999999999</v>
      </c>
      <c r="E30" s="15">
        <v>45</v>
      </c>
      <c r="F30" s="15">
        <v>50</v>
      </c>
      <c r="G30" s="44">
        <v>38</v>
      </c>
      <c r="H30" s="15">
        <f t="shared" si="9"/>
        <v>133</v>
      </c>
      <c r="I30" s="15">
        <f t="shared" si="1"/>
        <v>5650.84</v>
      </c>
      <c r="J30" s="15">
        <f t="shared" si="2"/>
        <v>8409.880000000001</v>
      </c>
      <c r="K30" s="15">
        <f t="shared" si="3"/>
        <v>17696.439999999999</v>
      </c>
      <c r="L30" s="67"/>
      <c r="M30" s="65"/>
      <c r="N30" s="65"/>
      <c r="O30" s="65"/>
    </row>
    <row r="32" spans="1:15" x14ac:dyDescent="0.2">
      <c r="B32" s="27"/>
    </row>
    <row r="33" spans="2:6" x14ac:dyDescent="0.2">
      <c r="B33" s="60" t="s">
        <v>13</v>
      </c>
    </row>
    <row r="34" spans="2:6" x14ac:dyDescent="0.2">
      <c r="B34" s="27" t="s">
        <v>26</v>
      </c>
    </row>
    <row r="35" spans="2:6" x14ac:dyDescent="0.2">
      <c r="B35" s="27" t="s">
        <v>44</v>
      </c>
    </row>
    <row r="36" spans="2:6" x14ac:dyDescent="0.2">
      <c r="B36" s="27"/>
    </row>
    <row r="37" spans="2:6" x14ac:dyDescent="0.2">
      <c r="B37" s="27"/>
    </row>
    <row r="38" spans="2:6" ht="9.75" customHeight="1" x14ac:dyDescent="0.2">
      <c r="B38" s="81"/>
      <c r="C38" s="113" t="s">
        <v>14</v>
      </c>
      <c r="D38" s="113"/>
      <c r="E38" s="113"/>
      <c r="F38" s="113"/>
    </row>
    <row r="39" spans="2:6" x14ac:dyDescent="0.2">
      <c r="B39" s="81"/>
      <c r="C39" s="113" t="s">
        <v>15</v>
      </c>
      <c r="D39" s="113"/>
      <c r="E39" s="113"/>
      <c r="F39" s="113"/>
    </row>
    <row r="40" spans="2:6" x14ac:dyDescent="0.2">
      <c r="B40" s="81"/>
      <c r="C40" s="101" t="s">
        <v>16</v>
      </c>
      <c r="D40" s="101" t="s">
        <v>17</v>
      </c>
      <c r="E40" s="101" t="s">
        <v>18</v>
      </c>
      <c r="F40" s="101" t="s">
        <v>19</v>
      </c>
    </row>
    <row r="41" spans="2:6" x14ac:dyDescent="0.2">
      <c r="B41" s="81" t="s">
        <v>20</v>
      </c>
      <c r="C41" s="83">
        <v>580</v>
      </c>
      <c r="D41" s="83">
        <v>377</v>
      </c>
      <c r="E41" s="83">
        <v>377</v>
      </c>
      <c r="F41" s="83">
        <v>305</v>
      </c>
    </row>
    <row r="42" spans="2:6" x14ac:dyDescent="0.2">
      <c r="B42" s="81" t="s">
        <v>21</v>
      </c>
      <c r="C42" s="83">
        <v>716</v>
      </c>
      <c r="D42" s="83">
        <v>466</v>
      </c>
      <c r="E42" s="83">
        <v>466</v>
      </c>
      <c r="F42" s="83">
        <v>377</v>
      </c>
    </row>
    <row r="43" spans="2:6" x14ac:dyDescent="0.2">
      <c r="B43" s="81" t="s">
        <v>22</v>
      </c>
      <c r="C43" s="84">
        <v>1289</v>
      </c>
      <c r="D43" s="83">
        <v>839</v>
      </c>
      <c r="E43" s="83">
        <v>839</v>
      </c>
      <c r="F43" s="83">
        <v>679</v>
      </c>
    </row>
    <row r="44" spans="2:6" x14ac:dyDescent="0.2">
      <c r="B44" s="81" t="s">
        <v>23</v>
      </c>
      <c r="C44" s="85">
        <v>2721</v>
      </c>
      <c r="D44" s="85">
        <v>1772</v>
      </c>
      <c r="E44" s="85">
        <v>1772</v>
      </c>
      <c r="F44" s="85">
        <v>1435</v>
      </c>
    </row>
    <row r="45" spans="2:6" x14ac:dyDescent="0.2">
      <c r="B45" s="81" t="s">
        <v>23</v>
      </c>
      <c r="C45" s="85">
        <v>2721</v>
      </c>
      <c r="D45" s="85">
        <v>1772</v>
      </c>
      <c r="E45" s="85">
        <v>1772</v>
      </c>
      <c r="F45" s="85">
        <v>1435</v>
      </c>
    </row>
  </sheetData>
  <mergeCells count="7">
    <mergeCell ref="E4:G4"/>
    <mergeCell ref="H5:H6"/>
    <mergeCell ref="G5:G6"/>
    <mergeCell ref="C38:F38"/>
    <mergeCell ref="C39:F39"/>
    <mergeCell ref="E5:E6"/>
    <mergeCell ref="F5:F6"/>
  </mergeCells>
  <pageMargins left="0.2" right="0.2" top="0.25" bottom="0.25" header="0.3" footer="0.3"/>
  <pageSetup orientation="landscape"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>
      <selection activeCell="D13" sqref="D13:D30"/>
    </sheetView>
  </sheetViews>
  <sheetFormatPr defaultRowHeight="12.75" x14ac:dyDescent="0.2"/>
  <cols>
    <col min="1" max="1" width="10.7109375" customWidth="1"/>
    <col min="2" max="4" width="12.28515625" customWidth="1"/>
    <col min="5" max="8" width="10.7109375" customWidth="1"/>
    <col min="9" max="11" width="12.28515625" customWidth="1"/>
    <col min="12" max="15" width="11.7109375" customWidth="1"/>
  </cols>
  <sheetData>
    <row r="1" spans="1:15" s="5" customFormat="1" ht="18.75" x14ac:dyDescent="0.3">
      <c r="A1" s="1" t="s">
        <v>57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5" customFormat="1" x14ac:dyDescent="0.2">
      <c r="A2" s="27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5" customFormat="1" x14ac:dyDescent="0.2">
      <c r="A3" s="27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5" customFormat="1" x14ac:dyDescent="0.2">
      <c r="A4" s="47"/>
      <c r="B4" s="41" t="s">
        <v>5</v>
      </c>
      <c r="C4" s="39"/>
      <c r="D4" s="42"/>
      <c r="E4" s="114" t="s">
        <v>8</v>
      </c>
      <c r="F4" s="115"/>
      <c r="G4" s="115"/>
      <c r="H4" s="122" t="s">
        <v>58</v>
      </c>
      <c r="I4" s="105" t="s">
        <v>9</v>
      </c>
      <c r="J4" s="25" t="s">
        <v>9</v>
      </c>
      <c r="K4" s="25" t="s">
        <v>9</v>
      </c>
      <c r="L4" s="66"/>
      <c r="M4" s="62"/>
      <c r="N4" s="62"/>
      <c r="O4" s="62"/>
    </row>
    <row r="5" spans="1:15" s="5" customFormat="1" x14ac:dyDescent="0.2">
      <c r="A5" s="48" t="s">
        <v>0</v>
      </c>
      <c r="B5" s="25" t="s">
        <v>32</v>
      </c>
      <c r="C5" s="25" t="s">
        <v>46</v>
      </c>
      <c r="D5" s="25" t="s">
        <v>47</v>
      </c>
      <c r="E5" s="117" t="s">
        <v>6</v>
      </c>
      <c r="F5" s="117" t="s">
        <v>7</v>
      </c>
      <c r="G5" s="119" t="s">
        <v>48</v>
      </c>
      <c r="H5" s="126"/>
      <c r="I5" s="24" t="s">
        <v>10</v>
      </c>
      <c r="J5" s="24" t="s">
        <v>10</v>
      </c>
      <c r="K5" s="24" t="s">
        <v>10</v>
      </c>
      <c r="L5" s="66"/>
      <c r="M5" s="62"/>
      <c r="N5" s="62"/>
      <c r="O5" s="62"/>
    </row>
    <row r="6" spans="1:15" s="5" customFormat="1" x14ac:dyDescent="0.2">
      <c r="A6" s="34" t="s">
        <v>1</v>
      </c>
      <c r="B6" s="59" t="s">
        <v>2</v>
      </c>
      <c r="C6" s="12" t="s">
        <v>3</v>
      </c>
      <c r="D6" s="43" t="s">
        <v>4</v>
      </c>
      <c r="E6" s="118"/>
      <c r="F6" s="118"/>
      <c r="G6" s="120"/>
      <c r="H6" s="123"/>
      <c r="I6" s="12" t="s">
        <v>2</v>
      </c>
      <c r="J6" s="12" t="s">
        <v>3</v>
      </c>
      <c r="K6" s="12" t="s">
        <v>11</v>
      </c>
      <c r="L6" s="57"/>
      <c r="M6" s="29"/>
      <c r="N6" s="29"/>
      <c r="O6" s="64"/>
    </row>
    <row r="7" spans="1:15" s="5" customFormat="1" ht="12.75" customHeight="1" x14ac:dyDescent="0.2">
      <c r="A7" s="49">
        <v>1</v>
      </c>
      <c r="B7" s="44">
        <v>229.91</v>
      </c>
      <c r="C7" s="44">
        <v>229.91</v>
      </c>
      <c r="D7" s="44">
        <v>229.91</v>
      </c>
      <c r="E7" s="44">
        <v>34</v>
      </c>
      <c r="F7" s="15">
        <v>50</v>
      </c>
      <c r="G7" s="44">
        <v>38</v>
      </c>
      <c r="H7" s="15">
        <f>SUM(E7:G7)</f>
        <v>122</v>
      </c>
      <c r="I7" s="15">
        <f t="shared" ref="I7:I30" si="0">SUM(B7,H7)</f>
        <v>351.90999999999997</v>
      </c>
      <c r="J7" s="15">
        <f t="shared" ref="J7:J30" si="1">SUM(C7,H7)</f>
        <v>351.90999999999997</v>
      </c>
      <c r="K7" s="15">
        <f t="shared" ref="K7:K30" si="2">SUM(D7,H7)</f>
        <v>351.90999999999997</v>
      </c>
      <c r="L7" s="67"/>
      <c r="M7" s="65"/>
      <c r="N7" s="65"/>
      <c r="O7" s="65"/>
    </row>
    <row r="8" spans="1:15" s="5" customFormat="1" ht="12.75" customHeight="1" x14ac:dyDescent="0.2">
      <c r="A8" s="14">
        <v>2</v>
      </c>
      <c r="B8" s="15">
        <f>A8*$B$7</f>
        <v>459.82</v>
      </c>
      <c r="C8" s="15">
        <f>A8*$C$7</f>
        <v>459.82</v>
      </c>
      <c r="D8" s="15">
        <f>A8*$D$7</f>
        <v>459.82</v>
      </c>
      <c r="E8" s="44">
        <v>34</v>
      </c>
      <c r="F8" s="15">
        <v>50</v>
      </c>
      <c r="G8" s="44">
        <v>38</v>
      </c>
      <c r="H8" s="15">
        <f t="shared" ref="H8:H30" si="3">SUM(E8:G8)</f>
        <v>122</v>
      </c>
      <c r="I8" s="15">
        <f t="shared" si="0"/>
        <v>581.81999999999994</v>
      </c>
      <c r="J8" s="15">
        <f t="shared" si="1"/>
        <v>581.81999999999994</v>
      </c>
      <c r="K8" s="15">
        <f t="shared" si="2"/>
        <v>581.81999999999994</v>
      </c>
      <c r="L8" s="67"/>
      <c r="M8" s="65"/>
      <c r="N8" s="65"/>
      <c r="O8" s="65"/>
    </row>
    <row r="9" spans="1:15" s="5" customFormat="1" ht="12.75" customHeight="1" x14ac:dyDescent="0.2">
      <c r="A9" s="14">
        <v>3</v>
      </c>
      <c r="B9" s="15">
        <f t="shared" ref="B9:B30" si="4">A9*$B$7</f>
        <v>689.73</v>
      </c>
      <c r="C9" s="15">
        <f t="shared" ref="C9:C12" si="5">A9*$C$7</f>
        <v>689.73</v>
      </c>
      <c r="D9" s="15">
        <f t="shared" ref="D9:D12" si="6">A9*$D$7</f>
        <v>689.73</v>
      </c>
      <c r="E9" s="44">
        <v>34</v>
      </c>
      <c r="F9" s="15">
        <v>50</v>
      </c>
      <c r="G9" s="44">
        <v>38</v>
      </c>
      <c r="H9" s="15">
        <f t="shared" si="3"/>
        <v>122</v>
      </c>
      <c r="I9" s="15">
        <f t="shared" si="0"/>
        <v>811.73</v>
      </c>
      <c r="J9" s="15">
        <f t="shared" si="1"/>
        <v>811.73</v>
      </c>
      <c r="K9" s="15">
        <f t="shared" si="2"/>
        <v>811.73</v>
      </c>
      <c r="L9" s="67"/>
      <c r="M9" s="65"/>
      <c r="N9" s="65"/>
      <c r="O9" s="65"/>
    </row>
    <row r="10" spans="1:15" s="5" customFormat="1" ht="12.75" customHeight="1" x14ac:dyDescent="0.2">
      <c r="A10" s="14">
        <v>4</v>
      </c>
      <c r="B10" s="15">
        <f t="shared" si="4"/>
        <v>919.64</v>
      </c>
      <c r="C10" s="15">
        <f t="shared" si="5"/>
        <v>919.64</v>
      </c>
      <c r="D10" s="15">
        <f t="shared" si="6"/>
        <v>919.64</v>
      </c>
      <c r="E10" s="44">
        <v>34</v>
      </c>
      <c r="F10" s="15">
        <v>50</v>
      </c>
      <c r="G10" s="44">
        <v>38</v>
      </c>
      <c r="H10" s="15">
        <f t="shared" si="3"/>
        <v>122</v>
      </c>
      <c r="I10" s="15">
        <f t="shared" si="0"/>
        <v>1041.6399999999999</v>
      </c>
      <c r="J10" s="15">
        <f t="shared" si="1"/>
        <v>1041.6399999999999</v>
      </c>
      <c r="K10" s="15">
        <f t="shared" si="2"/>
        <v>1041.6399999999999</v>
      </c>
      <c r="L10" s="67"/>
      <c r="M10" s="65"/>
      <c r="N10" s="65"/>
      <c r="O10" s="65"/>
    </row>
    <row r="11" spans="1:15" s="5" customFormat="1" ht="12.75" customHeight="1" x14ac:dyDescent="0.2">
      <c r="A11" s="14">
        <v>5</v>
      </c>
      <c r="B11" s="15">
        <f t="shared" si="4"/>
        <v>1149.55</v>
      </c>
      <c r="C11" s="15">
        <f t="shared" si="5"/>
        <v>1149.55</v>
      </c>
      <c r="D11" s="15">
        <f t="shared" si="6"/>
        <v>1149.55</v>
      </c>
      <c r="E11" s="44">
        <v>34</v>
      </c>
      <c r="F11" s="15">
        <v>50</v>
      </c>
      <c r="G11" s="44">
        <v>38</v>
      </c>
      <c r="H11" s="15">
        <f t="shared" si="3"/>
        <v>122</v>
      </c>
      <c r="I11" s="15">
        <f t="shared" si="0"/>
        <v>1271.55</v>
      </c>
      <c r="J11" s="15">
        <f t="shared" si="1"/>
        <v>1271.55</v>
      </c>
      <c r="K11" s="15">
        <f t="shared" si="2"/>
        <v>1271.55</v>
      </c>
      <c r="L11" s="67"/>
      <c r="M11" s="65"/>
      <c r="N11" s="65"/>
      <c r="O11" s="65"/>
    </row>
    <row r="12" spans="1:15" s="5" customFormat="1" ht="12.75" customHeight="1" x14ac:dyDescent="0.2">
      <c r="A12" s="14">
        <v>6</v>
      </c>
      <c r="B12" s="15">
        <f t="shared" si="4"/>
        <v>1379.46</v>
      </c>
      <c r="C12" s="15">
        <f t="shared" si="5"/>
        <v>1379.46</v>
      </c>
      <c r="D12" s="15">
        <f t="shared" si="6"/>
        <v>1379.46</v>
      </c>
      <c r="E12" s="44">
        <v>34</v>
      </c>
      <c r="F12" s="15">
        <v>50</v>
      </c>
      <c r="G12" s="44">
        <v>38</v>
      </c>
      <c r="H12" s="15">
        <f t="shared" si="3"/>
        <v>122</v>
      </c>
      <c r="I12" s="15">
        <f t="shared" si="0"/>
        <v>1501.46</v>
      </c>
      <c r="J12" s="15">
        <f t="shared" si="1"/>
        <v>1501.46</v>
      </c>
      <c r="K12" s="15">
        <f t="shared" si="2"/>
        <v>1501.46</v>
      </c>
      <c r="L12" s="67"/>
      <c r="M12" s="65"/>
      <c r="N12" s="65"/>
      <c r="O12" s="65"/>
    </row>
    <row r="13" spans="1:15" s="5" customFormat="1" ht="12.75" customHeight="1" x14ac:dyDescent="0.2">
      <c r="A13" s="14">
        <v>7</v>
      </c>
      <c r="B13" s="15">
        <f t="shared" si="4"/>
        <v>1609.37</v>
      </c>
      <c r="C13" s="15">
        <f t="shared" ref="C13:C30" si="7">A13*344.87</f>
        <v>2414.09</v>
      </c>
      <c r="D13" s="15">
        <f t="shared" ref="D13:D30" si="8">A13*731.81</f>
        <v>5122.67</v>
      </c>
      <c r="E13" s="44">
        <v>34</v>
      </c>
      <c r="F13" s="15">
        <v>50</v>
      </c>
      <c r="G13" s="44">
        <v>38</v>
      </c>
      <c r="H13" s="15">
        <f t="shared" si="3"/>
        <v>122</v>
      </c>
      <c r="I13" s="15">
        <f t="shared" si="0"/>
        <v>1731.37</v>
      </c>
      <c r="J13" s="15">
        <f t="shared" si="1"/>
        <v>2536.09</v>
      </c>
      <c r="K13" s="15">
        <f t="shared" si="2"/>
        <v>5244.67</v>
      </c>
      <c r="L13" s="67"/>
      <c r="M13" s="65"/>
      <c r="N13" s="65"/>
      <c r="O13" s="65"/>
    </row>
    <row r="14" spans="1:15" s="5" customFormat="1" ht="12.75" customHeight="1" x14ac:dyDescent="0.2">
      <c r="A14" s="14">
        <v>8</v>
      </c>
      <c r="B14" s="15">
        <f t="shared" si="4"/>
        <v>1839.28</v>
      </c>
      <c r="C14" s="15">
        <f t="shared" si="7"/>
        <v>2758.96</v>
      </c>
      <c r="D14" s="15">
        <f t="shared" si="8"/>
        <v>5854.48</v>
      </c>
      <c r="E14" s="44">
        <v>34</v>
      </c>
      <c r="F14" s="15">
        <v>50</v>
      </c>
      <c r="G14" s="44">
        <v>38</v>
      </c>
      <c r="H14" s="15">
        <f t="shared" si="3"/>
        <v>122</v>
      </c>
      <c r="I14" s="15">
        <f t="shared" si="0"/>
        <v>1961.28</v>
      </c>
      <c r="J14" s="15">
        <f t="shared" si="1"/>
        <v>2880.96</v>
      </c>
      <c r="K14" s="15">
        <f t="shared" si="2"/>
        <v>5976.48</v>
      </c>
      <c r="L14" s="67"/>
      <c r="M14" s="65"/>
      <c r="N14" s="65"/>
      <c r="O14" s="65"/>
    </row>
    <row r="15" spans="1:15" s="5" customFormat="1" ht="12.75" customHeight="1" x14ac:dyDescent="0.2">
      <c r="A15" s="14">
        <v>9</v>
      </c>
      <c r="B15" s="15">
        <f t="shared" si="4"/>
        <v>2069.19</v>
      </c>
      <c r="C15" s="15">
        <f t="shared" si="7"/>
        <v>3103.83</v>
      </c>
      <c r="D15" s="15">
        <f t="shared" si="8"/>
        <v>6586.2899999999991</v>
      </c>
      <c r="E15" s="44">
        <v>34</v>
      </c>
      <c r="F15" s="15">
        <v>50</v>
      </c>
      <c r="G15" s="44">
        <v>38</v>
      </c>
      <c r="H15" s="15">
        <f t="shared" si="3"/>
        <v>122</v>
      </c>
      <c r="I15" s="15">
        <f t="shared" si="0"/>
        <v>2191.19</v>
      </c>
      <c r="J15" s="15">
        <f t="shared" si="1"/>
        <v>3225.83</v>
      </c>
      <c r="K15" s="15">
        <f t="shared" si="2"/>
        <v>6708.2899999999991</v>
      </c>
      <c r="L15" s="67"/>
      <c r="M15" s="65"/>
      <c r="N15" s="65"/>
      <c r="O15" s="65"/>
    </row>
    <row r="16" spans="1:15" s="5" customFormat="1" ht="12.75" customHeight="1" x14ac:dyDescent="0.2">
      <c r="A16" s="14">
        <v>10</v>
      </c>
      <c r="B16" s="15">
        <f t="shared" si="4"/>
        <v>2299.1</v>
      </c>
      <c r="C16" s="15">
        <f t="shared" si="7"/>
        <v>3448.7</v>
      </c>
      <c r="D16" s="15">
        <f t="shared" si="8"/>
        <v>7318.0999999999995</v>
      </c>
      <c r="E16" s="44">
        <v>34</v>
      </c>
      <c r="F16" s="15">
        <v>50</v>
      </c>
      <c r="G16" s="44">
        <v>38</v>
      </c>
      <c r="H16" s="15">
        <f t="shared" si="3"/>
        <v>122</v>
      </c>
      <c r="I16" s="15">
        <f t="shared" si="0"/>
        <v>2421.1</v>
      </c>
      <c r="J16" s="15">
        <f t="shared" si="1"/>
        <v>3570.7</v>
      </c>
      <c r="K16" s="15">
        <f t="shared" si="2"/>
        <v>7440.0999999999995</v>
      </c>
      <c r="L16" s="67"/>
      <c r="M16" s="65"/>
      <c r="N16" s="65"/>
      <c r="O16" s="65"/>
    </row>
    <row r="17" spans="1:15" s="5" customFormat="1" ht="12.75" customHeight="1" x14ac:dyDescent="0.2">
      <c r="A17" s="14">
        <v>11</v>
      </c>
      <c r="B17" s="15">
        <f t="shared" si="4"/>
        <v>2529.0099999999998</v>
      </c>
      <c r="C17" s="15">
        <f t="shared" si="7"/>
        <v>3793.57</v>
      </c>
      <c r="D17" s="15">
        <f t="shared" si="8"/>
        <v>8049.91</v>
      </c>
      <c r="E17" s="44">
        <v>34</v>
      </c>
      <c r="F17" s="15">
        <v>50</v>
      </c>
      <c r="G17" s="44">
        <v>38</v>
      </c>
      <c r="H17" s="15">
        <f t="shared" si="3"/>
        <v>122</v>
      </c>
      <c r="I17" s="15">
        <f t="shared" si="0"/>
        <v>2651.0099999999998</v>
      </c>
      <c r="J17" s="15">
        <f t="shared" si="1"/>
        <v>3915.57</v>
      </c>
      <c r="K17" s="15">
        <f t="shared" si="2"/>
        <v>8171.91</v>
      </c>
      <c r="L17" s="67"/>
      <c r="M17" s="65"/>
      <c r="N17" s="65"/>
      <c r="O17" s="65"/>
    </row>
    <row r="18" spans="1:15" s="5" customFormat="1" ht="12.75" customHeight="1" x14ac:dyDescent="0.2">
      <c r="A18" s="14">
        <v>12</v>
      </c>
      <c r="B18" s="15">
        <f t="shared" si="4"/>
        <v>2758.92</v>
      </c>
      <c r="C18" s="15">
        <f t="shared" si="7"/>
        <v>4138.4400000000005</v>
      </c>
      <c r="D18" s="15">
        <f t="shared" si="8"/>
        <v>8781.7199999999993</v>
      </c>
      <c r="E18" s="44">
        <v>34</v>
      </c>
      <c r="F18" s="15">
        <v>50</v>
      </c>
      <c r="G18" s="44">
        <v>38</v>
      </c>
      <c r="H18" s="15">
        <f t="shared" si="3"/>
        <v>122</v>
      </c>
      <c r="I18" s="15">
        <f t="shared" si="0"/>
        <v>2880.92</v>
      </c>
      <c r="J18" s="15">
        <f t="shared" si="1"/>
        <v>4260.4400000000005</v>
      </c>
      <c r="K18" s="15">
        <f t="shared" si="2"/>
        <v>8903.7199999999993</v>
      </c>
      <c r="L18" s="67"/>
      <c r="M18" s="65"/>
      <c r="N18" s="65"/>
      <c r="O18" s="65"/>
    </row>
    <row r="19" spans="1:15" s="5" customFormat="1" ht="12.75" customHeight="1" x14ac:dyDescent="0.2">
      <c r="A19" s="14">
        <v>13</v>
      </c>
      <c r="B19" s="15">
        <f t="shared" si="4"/>
        <v>2988.83</v>
      </c>
      <c r="C19" s="15">
        <f t="shared" si="7"/>
        <v>4483.3100000000004</v>
      </c>
      <c r="D19" s="15">
        <f t="shared" si="8"/>
        <v>9513.5299999999988</v>
      </c>
      <c r="E19" s="44">
        <v>34</v>
      </c>
      <c r="F19" s="15">
        <v>50</v>
      </c>
      <c r="G19" s="44">
        <v>38</v>
      </c>
      <c r="H19" s="15">
        <f t="shared" si="3"/>
        <v>122</v>
      </c>
      <c r="I19" s="15">
        <f t="shared" si="0"/>
        <v>3110.83</v>
      </c>
      <c r="J19" s="15">
        <f t="shared" si="1"/>
        <v>4605.3100000000004</v>
      </c>
      <c r="K19" s="15">
        <f t="shared" si="2"/>
        <v>9635.5299999999988</v>
      </c>
      <c r="L19" s="67"/>
      <c r="M19" s="65"/>
      <c r="N19" s="65"/>
      <c r="O19" s="65"/>
    </row>
    <row r="20" spans="1:15" s="5" customFormat="1" ht="12.75" customHeight="1" x14ac:dyDescent="0.2">
      <c r="A20" s="14">
        <v>14</v>
      </c>
      <c r="B20" s="15">
        <f t="shared" si="4"/>
        <v>3218.74</v>
      </c>
      <c r="C20" s="15">
        <f t="shared" si="7"/>
        <v>4828.18</v>
      </c>
      <c r="D20" s="15">
        <f t="shared" si="8"/>
        <v>10245.34</v>
      </c>
      <c r="E20" s="44">
        <v>34</v>
      </c>
      <c r="F20" s="15">
        <v>50</v>
      </c>
      <c r="G20" s="44">
        <v>38</v>
      </c>
      <c r="H20" s="15">
        <f t="shared" si="3"/>
        <v>122</v>
      </c>
      <c r="I20" s="15">
        <f t="shared" si="0"/>
        <v>3340.74</v>
      </c>
      <c r="J20" s="15">
        <f t="shared" si="1"/>
        <v>4950.18</v>
      </c>
      <c r="K20" s="15">
        <f t="shared" si="2"/>
        <v>10367.34</v>
      </c>
      <c r="L20" s="67"/>
      <c r="M20" s="65"/>
      <c r="N20" s="65"/>
      <c r="O20" s="65"/>
    </row>
    <row r="21" spans="1:15" s="5" customFormat="1" ht="12.75" customHeight="1" x14ac:dyDescent="0.2">
      <c r="A21" s="14">
        <v>15</v>
      </c>
      <c r="B21" s="15">
        <f t="shared" si="4"/>
        <v>3448.65</v>
      </c>
      <c r="C21" s="15">
        <f t="shared" si="7"/>
        <v>5173.05</v>
      </c>
      <c r="D21" s="15">
        <f t="shared" si="8"/>
        <v>10977.15</v>
      </c>
      <c r="E21" s="44">
        <v>34</v>
      </c>
      <c r="F21" s="15">
        <v>50</v>
      </c>
      <c r="G21" s="44">
        <v>38</v>
      </c>
      <c r="H21" s="15">
        <f t="shared" si="3"/>
        <v>122</v>
      </c>
      <c r="I21" s="15">
        <f t="shared" si="0"/>
        <v>3570.65</v>
      </c>
      <c r="J21" s="15">
        <f t="shared" si="1"/>
        <v>5295.05</v>
      </c>
      <c r="K21" s="15">
        <f t="shared" si="2"/>
        <v>11099.15</v>
      </c>
      <c r="L21" s="67"/>
      <c r="M21" s="65"/>
      <c r="N21" s="65"/>
      <c r="O21" s="65"/>
    </row>
    <row r="22" spans="1:15" s="5" customFormat="1" ht="12.75" customHeight="1" x14ac:dyDescent="0.2">
      <c r="A22" s="14">
        <v>16</v>
      </c>
      <c r="B22" s="15">
        <f t="shared" si="4"/>
        <v>3678.56</v>
      </c>
      <c r="C22" s="15">
        <f t="shared" si="7"/>
        <v>5517.92</v>
      </c>
      <c r="D22" s="15">
        <f t="shared" si="8"/>
        <v>11708.96</v>
      </c>
      <c r="E22" s="44">
        <v>34</v>
      </c>
      <c r="F22" s="15">
        <v>50</v>
      </c>
      <c r="G22" s="44">
        <v>38</v>
      </c>
      <c r="H22" s="15">
        <f t="shared" si="3"/>
        <v>122</v>
      </c>
      <c r="I22" s="15">
        <f t="shared" si="0"/>
        <v>3800.56</v>
      </c>
      <c r="J22" s="15">
        <f t="shared" si="1"/>
        <v>5639.92</v>
      </c>
      <c r="K22" s="15">
        <f t="shared" si="2"/>
        <v>11830.96</v>
      </c>
      <c r="L22" s="67"/>
      <c r="M22" s="65"/>
      <c r="N22" s="65"/>
      <c r="O22" s="65"/>
    </row>
    <row r="23" spans="1:15" s="5" customFormat="1" ht="12.75" customHeight="1" x14ac:dyDescent="0.2">
      <c r="A23" s="14">
        <v>17</v>
      </c>
      <c r="B23" s="15">
        <f t="shared" si="4"/>
        <v>3908.47</v>
      </c>
      <c r="C23" s="15">
        <f t="shared" si="7"/>
        <v>5862.79</v>
      </c>
      <c r="D23" s="15">
        <f t="shared" si="8"/>
        <v>12440.769999999999</v>
      </c>
      <c r="E23" s="44">
        <v>34</v>
      </c>
      <c r="F23" s="15">
        <v>50</v>
      </c>
      <c r="G23" s="44">
        <v>38</v>
      </c>
      <c r="H23" s="15">
        <f t="shared" si="3"/>
        <v>122</v>
      </c>
      <c r="I23" s="15">
        <f t="shared" si="0"/>
        <v>4030.47</v>
      </c>
      <c r="J23" s="15">
        <f t="shared" si="1"/>
        <v>5984.79</v>
      </c>
      <c r="K23" s="15">
        <f t="shared" si="2"/>
        <v>12562.769999999999</v>
      </c>
      <c r="L23" s="67"/>
      <c r="M23" s="65"/>
      <c r="N23" s="65"/>
      <c r="O23" s="65"/>
    </row>
    <row r="24" spans="1:15" s="5" customFormat="1" ht="12.75" customHeight="1" x14ac:dyDescent="0.2">
      <c r="A24" s="14">
        <v>18</v>
      </c>
      <c r="B24" s="15">
        <f t="shared" si="4"/>
        <v>4138.38</v>
      </c>
      <c r="C24" s="15">
        <f t="shared" si="7"/>
        <v>6207.66</v>
      </c>
      <c r="D24" s="15">
        <f t="shared" si="8"/>
        <v>13172.579999999998</v>
      </c>
      <c r="E24" s="44">
        <v>34</v>
      </c>
      <c r="F24" s="15">
        <v>50</v>
      </c>
      <c r="G24" s="44">
        <v>38</v>
      </c>
      <c r="H24" s="15">
        <f t="shared" si="3"/>
        <v>122</v>
      </c>
      <c r="I24" s="15">
        <f t="shared" si="0"/>
        <v>4260.38</v>
      </c>
      <c r="J24" s="15">
        <f t="shared" si="1"/>
        <v>6329.66</v>
      </c>
      <c r="K24" s="15">
        <f t="shared" si="2"/>
        <v>13294.579999999998</v>
      </c>
      <c r="L24" s="67"/>
      <c r="M24" s="65"/>
      <c r="N24" s="65"/>
      <c r="O24" s="65"/>
    </row>
    <row r="25" spans="1:15" s="5" customFormat="1" ht="12.75" customHeight="1" x14ac:dyDescent="0.2">
      <c r="A25" s="14">
        <v>19</v>
      </c>
      <c r="B25" s="15">
        <f t="shared" si="4"/>
        <v>4368.29</v>
      </c>
      <c r="C25" s="15">
        <f t="shared" si="7"/>
        <v>6552.53</v>
      </c>
      <c r="D25" s="15">
        <f t="shared" si="8"/>
        <v>13904.39</v>
      </c>
      <c r="E25" s="44">
        <v>34</v>
      </c>
      <c r="F25" s="15">
        <v>50</v>
      </c>
      <c r="G25" s="44">
        <v>38</v>
      </c>
      <c r="H25" s="15">
        <f t="shared" si="3"/>
        <v>122</v>
      </c>
      <c r="I25" s="15">
        <f t="shared" si="0"/>
        <v>4490.29</v>
      </c>
      <c r="J25" s="15">
        <f t="shared" si="1"/>
        <v>6674.53</v>
      </c>
      <c r="K25" s="15">
        <f t="shared" si="2"/>
        <v>14026.39</v>
      </c>
      <c r="L25" s="67"/>
      <c r="M25" s="65"/>
      <c r="N25" s="65"/>
      <c r="O25" s="65"/>
    </row>
    <row r="26" spans="1:15" s="5" customFormat="1" ht="12.75" customHeight="1" x14ac:dyDescent="0.2">
      <c r="A26" s="14">
        <v>20</v>
      </c>
      <c r="B26" s="15">
        <f t="shared" si="4"/>
        <v>4598.2</v>
      </c>
      <c r="C26" s="15">
        <f t="shared" si="7"/>
        <v>6897.4</v>
      </c>
      <c r="D26" s="15">
        <f t="shared" si="8"/>
        <v>14636.199999999999</v>
      </c>
      <c r="E26" s="44">
        <v>34</v>
      </c>
      <c r="F26" s="15">
        <v>50</v>
      </c>
      <c r="G26" s="44">
        <v>38</v>
      </c>
      <c r="H26" s="15">
        <f t="shared" si="3"/>
        <v>122</v>
      </c>
      <c r="I26" s="15">
        <f t="shared" si="0"/>
        <v>4720.2</v>
      </c>
      <c r="J26" s="15">
        <f t="shared" si="1"/>
        <v>7019.4</v>
      </c>
      <c r="K26" s="15">
        <f t="shared" si="2"/>
        <v>14758.199999999999</v>
      </c>
      <c r="L26" s="67"/>
      <c r="M26" s="65"/>
      <c r="N26" s="65"/>
      <c r="O26" s="65"/>
    </row>
    <row r="27" spans="1:15" s="5" customFormat="1" ht="12.75" customHeight="1" x14ac:dyDescent="0.2">
      <c r="A27" s="14">
        <v>21</v>
      </c>
      <c r="B27" s="15">
        <f t="shared" si="4"/>
        <v>4828.1099999999997</v>
      </c>
      <c r="C27" s="15">
        <f t="shared" si="7"/>
        <v>7242.27</v>
      </c>
      <c r="D27" s="15">
        <f t="shared" si="8"/>
        <v>15368.009999999998</v>
      </c>
      <c r="E27" s="44">
        <v>34</v>
      </c>
      <c r="F27" s="15">
        <v>50</v>
      </c>
      <c r="G27" s="44">
        <v>38</v>
      </c>
      <c r="H27" s="15">
        <f t="shared" si="3"/>
        <v>122</v>
      </c>
      <c r="I27" s="15">
        <f t="shared" si="0"/>
        <v>4950.1099999999997</v>
      </c>
      <c r="J27" s="15">
        <f t="shared" si="1"/>
        <v>7364.27</v>
      </c>
      <c r="K27" s="15">
        <f t="shared" si="2"/>
        <v>15490.009999999998</v>
      </c>
      <c r="L27" s="67"/>
      <c r="M27" s="65"/>
      <c r="N27" s="65"/>
      <c r="O27" s="65"/>
    </row>
    <row r="28" spans="1:15" s="5" customFormat="1" ht="12.75" customHeight="1" x14ac:dyDescent="0.2">
      <c r="A28" s="14">
        <v>22</v>
      </c>
      <c r="B28" s="15">
        <f t="shared" si="4"/>
        <v>5058.0199999999995</v>
      </c>
      <c r="C28" s="15">
        <f t="shared" si="7"/>
        <v>7587.14</v>
      </c>
      <c r="D28" s="15">
        <f t="shared" si="8"/>
        <v>16099.82</v>
      </c>
      <c r="E28" s="44">
        <v>34</v>
      </c>
      <c r="F28" s="15">
        <v>50</v>
      </c>
      <c r="G28" s="44">
        <v>38</v>
      </c>
      <c r="H28" s="15">
        <f t="shared" si="3"/>
        <v>122</v>
      </c>
      <c r="I28" s="15">
        <f t="shared" si="0"/>
        <v>5180.0199999999995</v>
      </c>
      <c r="J28" s="15">
        <f t="shared" si="1"/>
        <v>7709.14</v>
      </c>
      <c r="K28" s="15">
        <f t="shared" si="2"/>
        <v>16221.82</v>
      </c>
      <c r="L28" s="67"/>
      <c r="M28" s="65"/>
      <c r="N28" s="65"/>
      <c r="O28" s="65"/>
    </row>
    <row r="29" spans="1:15" s="5" customFormat="1" ht="12.75" customHeight="1" x14ac:dyDescent="0.2">
      <c r="A29" s="14">
        <v>23</v>
      </c>
      <c r="B29" s="15">
        <f t="shared" si="4"/>
        <v>5287.93</v>
      </c>
      <c r="C29" s="15">
        <f t="shared" si="7"/>
        <v>7932.01</v>
      </c>
      <c r="D29" s="15">
        <f t="shared" si="8"/>
        <v>16831.629999999997</v>
      </c>
      <c r="E29" s="44">
        <v>34</v>
      </c>
      <c r="F29" s="15">
        <v>50</v>
      </c>
      <c r="G29" s="44">
        <v>38</v>
      </c>
      <c r="H29" s="15">
        <f t="shared" si="3"/>
        <v>122</v>
      </c>
      <c r="I29" s="15">
        <f t="shared" si="0"/>
        <v>5409.93</v>
      </c>
      <c r="J29" s="15">
        <f t="shared" si="1"/>
        <v>8054.01</v>
      </c>
      <c r="K29" s="15">
        <f t="shared" si="2"/>
        <v>16953.629999999997</v>
      </c>
      <c r="L29" s="67"/>
      <c r="M29" s="65"/>
      <c r="N29" s="65"/>
      <c r="O29" s="65"/>
    </row>
    <row r="30" spans="1:15" s="5" customFormat="1" ht="12.75" customHeight="1" x14ac:dyDescent="0.2">
      <c r="A30" s="14">
        <v>24</v>
      </c>
      <c r="B30" s="15">
        <f t="shared" si="4"/>
        <v>5517.84</v>
      </c>
      <c r="C30" s="15">
        <f t="shared" si="7"/>
        <v>8276.880000000001</v>
      </c>
      <c r="D30" s="15">
        <f t="shared" si="8"/>
        <v>17563.439999999999</v>
      </c>
      <c r="E30" s="44">
        <v>34</v>
      </c>
      <c r="F30" s="15">
        <v>50</v>
      </c>
      <c r="G30" s="44">
        <v>38</v>
      </c>
      <c r="H30" s="15">
        <f t="shared" si="3"/>
        <v>122</v>
      </c>
      <c r="I30" s="15">
        <f t="shared" si="0"/>
        <v>5639.84</v>
      </c>
      <c r="J30" s="15">
        <f t="shared" si="1"/>
        <v>8398.880000000001</v>
      </c>
      <c r="K30" s="15">
        <f t="shared" si="2"/>
        <v>17685.439999999999</v>
      </c>
      <c r="L30" s="67"/>
      <c r="M30" s="65"/>
      <c r="N30" s="65"/>
      <c r="O30" s="65"/>
    </row>
    <row r="31" spans="1:15" s="5" customFormat="1" x14ac:dyDescent="0.2"/>
    <row r="32" spans="1:15" s="5" customFormat="1" x14ac:dyDescent="0.2">
      <c r="B32" s="27"/>
    </row>
    <row r="33" spans="2:11" s="5" customFormat="1" x14ac:dyDescent="0.2">
      <c r="B33" s="60" t="s">
        <v>13</v>
      </c>
    </row>
    <row r="34" spans="2:11" s="5" customFormat="1" x14ac:dyDescent="0.2">
      <c r="B34" s="27" t="s">
        <v>26</v>
      </c>
    </row>
    <row r="35" spans="2:11" s="5" customFormat="1" x14ac:dyDescent="0.2">
      <c r="B35" s="27" t="s">
        <v>44</v>
      </c>
    </row>
    <row r="36" spans="2:11" s="5" customFormat="1" x14ac:dyDescent="0.2">
      <c r="B36" s="27"/>
    </row>
    <row r="37" spans="2:11" ht="9.75" customHeight="1" x14ac:dyDescent="0.2">
      <c r="B37" s="27"/>
      <c r="C37" s="5"/>
      <c r="D37" s="5"/>
      <c r="E37" s="5"/>
      <c r="F37" s="5"/>
      <c r="G37" s="5"/>
      <c r="H37" s="5"/>
      <c r="I37" s="5"/>
      <c r="J37" s="5"/>
      <c r="K37" s="5"/>
    </row>
    <row r="38" spans="2:11" x14ac:dyDescent="0.2">
      <c r="B38" s="81"/>
      <c r="C38" s="127" t="s">
        <v>14</v>
      </c>
      <c r="D38" s="128"/>
      <c r="E38" s="129"/>
      <c r="F38" s="5"/>
      <c r="G38" s="5"/>
      <c r="H38" s="5"/>
      <c r="I38" s="5"/>
      <c r="J38" s="5"/>
      <c r="K38" s="5"/>
    </row>
    <row r="39" spans="2:11" x14ac:dyDescent="0.2">
      <c r="B39" s="81"/>
      <c r="C39" s="127" t="s">
        <v>15</v>
      </c>
      <c r="D39" s="128"/>
      <c r="E39" s="129"/>
      <c r="F39" s="5"/>
      <c r="G39" s="5"/>
      <c r="H39" s="5"/>
      <c r="I39" s="5"/>
      <c r="J39" s="5"/>
      <c r="K39" s="5"/>
    </row>
    <row r="40" spans="2:11" x14ac:dyDescent="0.2">
      <c r="B40" s="81"/>
      <c r="C40" s="101" t="s">
        <v>16</v>
      </c>
      <c r="D40" s="101" t="s">
        <v>17</v>
      </c>
      <c r="E40" s="101" t="s">
        <v>18</v>
      </c>
      <c r="F40" s="5"/>
      <c r="G40" s="5"/>
      <c r="H40" s="5"/>
      <c r="I40" s="5"/>
      <c r="J40" s="5"/>
      <c r="K40" s="5"/>
    </row>
    <row r="41" spans="2:11" x14ac:dyDescent="0.2">
      <c r="B41" s="81" t="s">
        <v>20</v>
      </c>
      <c r="C41" s="83">
        <v>580</v>
      </c>
      <c r="D41" s="83">
        <v>377</v>
      </c>
      <c r="E41" s="83">
        <v>377</v>
      </c>
      <c r="F41" s="5"/>
      <c r="G41" s="5"/>
      <c r="H41" s="5"/>
      <c r="I41" s="5"/>
      <c r="J41" s="5"/>
      <c r="K41" s="5"/>
    </row>
    <row r="42" spans="2:11" x14ac:dyDescent="0.2">
      <c r="B42" s="81" t="s">
        <v>21</v>
      </c>
      <c r="C42" s="83">
        <v>716</v>
      </c>
      <c r="D42" s="83">
        <v>466</v>
      </c>
      <c r="E42" s="83">
        <v>466</v>
      </c>
      <c r="F42" s="5"/>
      <c r="G42" s="5"/>
      <c r="H42" s="5"/>
      <c r="I42" s="5"/>
      <c r="J42" s="5"/>
      <c r="K42" s="5"/>
    </row>
    <row r="43" spans="2:11" x14ac:dyDescent="0.2">
      <c r="B43" s="81" t="s">
        <v>22</v>
      </c>
      <c r="C43" s="84">
        <v>1289</v>
      </c>
      <c r="D43" s="83">
        <v>839</v>
      </c>
      <c r="E43" s="83">
        <v>839</v>
      </c>
      <c r="F43" s="5"/>
      <c r="G43" s="5"/>
      <c r="H43" s="5"/>
      <c r="I43" s="5"/>
      <c r="J43" s="5"/>
      <c r="K43" s="5"/>
    </row>
    <row r="44" spans="2:11" x14ac:dyDescent="0.2">
      <c r="B44" s="81" t="s">
        <v>23</v>
      </c>
      <c r="C44" s="85">
        <v>2721</v>
      </c>
      <c r="D44" s="85">
        <v>1772</v>
      </c>
      <c r="E44" s="85">
        <v>1772</v>
      </c>
      <c r="F44" s="5"/>
      <c r="G44" s="5"/>
      <c r="H44" s="5"/>
      <c r="I44" s="5"/>
      <c r="J44" s="5"/>
      <c r="K44" s="5"/>
    </row>
    <row r="45" spans="2:1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</row>
  </sheetData>
  <mergeCells count="7">
    <mergeCell ref="H4:H6"/>
    <mergeCell ref="C38:E38"/>
    <mergeCell ref="C39:E39"/>
    <mergeCell ref="E5:E6"/>
    <mergeCell ref="F5:F6"/>
    <mergeCell ref="E4:G4"/>
    <mergeCell ref="G5:G6"/>
  </mergeCells>
  <pageMargins left="0.2" right="0.2" top="0.25" bottom="0.2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C13" sqref="C13:C30"/>
    </sheetView>
  </sheetViews>
  <sheetFormatPr defaultColWidth="9.140625" defaultRowHeight="12.75" x14ac:dyDescent="0.2"/>
  <cols>
    <col min="1" max="1" width="13.7109375" style="79" customWidth="1"/>
    <col min="2" max="9" width="13.7109375" style="5" customWidth="1"/>
    <col min="10" max="13" width="12.85546875" style="5" customWidth="1"/>
    <col min="14" max="16384" width="9.140625" style="5"/>
  </cols>
  <sheetData>
    <row r="1" spans="1:14" ht="18.75" x14ac:dyDescent="0.3">
      <c r="A1" s="130" t="s">
        <v>59</v>
      </c>
      <c r="B1" s="130"/>
      <c r="C1" s="130"/>
      <c r="D1" s="130"/>
      <c r="E1" s="130"/>
      <c r="F1" s="130"/>
      <c r="G1" s="130"/>
      <c r="H1" s="130"/>
    </row>
    <row r="2" spans="1:14" x14ac:dyDescent="0.2">
      <c r="A2" s="88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4" x14ac:dyDescent="0.2">
      <c r="A3" s="88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x14ac:dyDescent="0.2">
      <c r="A4" s="47"/>
      <c r="B4" s="41" t="s">
        <v>5</v>
      </c>
      <c r="C4" s="42"/>
      <c r="D4" s="114" t="s">
        <v>8</v>
      </c>
      <c r="E4" s="115"/>
      <c r="F4" s="116"/>
      <c r="G4" s="25"/>
      <c r="H4" s="25" t="s">
        <v>9</v>
      </c>
      <c r="I4" s="28" t="s">
        <v>9</v>
      </c>
      <c r="J4" s="66"/>
      <c r="K4" s="62"/>
      <c r="L4" s="70"/>
      <c r="M4" s="70"/>
      <c r="N4" s="20"/>
    </row>
    <row r="5" spans="1:14" ht="12.75" customHeight="1" x14ac:dyDescent="0.2">
      <c r="A5" s="51" t="s">
        <v>0</v>
      </c>
      <c r="B5" s="32" t="s">
        <v>60</v>
      </c>
      <c r="C5" s="33" t="s">
        <v>61</v>
      </c>
      <c r="D5" s="121" t="s">
        <v>6</v>
      </c>
      <c r="E5" s="121" t="s">
        <v>7</v>
      </c>
      <c r="F5" s="122" t="s">
        <v>48</v>
      </c>
      <c r="G5" s="24" t="s">
        <v>9</v>
      </c>
      <c r="H5" s="24" t="s">
        <v>10</v>
      </c>
      <c r="I5" s="29" t="s">
        <v>10</v>
      </c>
      <c r="J5" s="66"/>
      <c r="K5" s="62"/>
      <c r="L5" s="70"/>
      <c r="M5" s="70"/>
      <c r="N5" s="20"/>
    </row>
    <row r="6" spans="1:14" x14ac:dyDescent="0.2">
      <c r="A6" s="34" t="s">
        <v>1</v>
      </c>
      <c r="B6" s="22" t="s">
        <v>2</v>
      </c>
      <c r="C6" s="11" t="s">
        <v>4</v>
      </c>
      <c r="D6" s="118"/>
      <c r="E6" s="118"/>
      <c r="F6" s="123"/>
      <c r="G6" s="12" t="s">
        <v>8</v>
      </c>
      <c r="H6" s="12" t="s">
        <v>2</v>
      </c>
      <c r="I6" s="30" t="s">
        <v>11</v>
      </c>
      <c r="J6" s="57"/>
      <c r="K6" s="29"/>
      <c r="L6" s="29"/>
      <c r="M6" s="64"/>
      <c r="N6" s="20"/>
    </row>
    <row r="7" spans="1:14" ht="12.75" customHeight="1" x14ac:dyDescent="0.2">
      <c r="A7" s="89">
        <v>1</v>
      </c>
      <c r="B7" s="15">
        <v>427.08</v>
      </c>
      <c r="C7" s="15">
        <v>427.08</v>
      </c>
      <c r="D7" s="44">
        <v>23</v>
      </c>
      <c r="E7" s="44">
        <v>185</v>
      </c>
      <c r="F7" s="44">
        <v>0</v>
      </c>
      <c r="G7" s="45">
        <f t="shared" ref="G7:G30" si="0">SUM(D7:F7)</f>
        <v>208</v>
      </c>
      <c r="H7" s="44">
        <f>B7+G7</f>
        <v>635.07999999999993</v>
      </c>
      <c r="I7" s="44">
        <f>C7+H7</f>
        <v>1062.1599999999999</v>
      </c>
      <c r="J7" s="67"/>
      <c r="K7" s="65"/>
      <c r="L7" s="65"/>
      <c r="M7" s="65"/>
      <c r="N7" s="20"/>
    </row>
    <row r="8" spans="1:14" ht="12.75" customHeight="1" x14ac:dyDescent="0.2">
      <c r="A8" s="80">
        <v>2</v>
      </c>
      <c r="B8" s="15">
        <f t="shared" ref="B8:B13" si="1">A8*427.08</f>
        <v>854.16</v>
      </c>
      <c r="C8" s="15">
        <f>A8*427.08</f>
        <v>854.16</v>
      </c>
      <c r="D8" s="15">
        <v>25</v>
      </c>
      <c r="E8" s="44">
        <v>220</v>
      </c>
      <c r="F8" s="15">
        <v>0</v>
      </c>
      <c r="G8" s="45">
        <f t="shared" si="0"/>
        <v>245</v>
      </c>
      <c r="H8" s="44">
        <f>B8+G8</f>
        <v>1099.1599999999999</v>
      </c>
      <c r="I8" s="44">
        <f>C8+H8</f>
        <v>1953.3199999999997</v>
      </c>
      <c r="J8" s="67"/>
      <c r="K8" s="65"/>
      <c r="L8" s="65"/>
      <c r="M8" s="65"/>
    </row>
    <row r="9" spans="1:14" ht="12.75" customHeight="1" x14ac:dyDescent="0.2">
      <c r="A9" s="80">
        <v>3</v>
      </c>
      <c r="B9" s="15">
        <f t="shared" si="1"/>
        <v>1281.24</v>
      </c>
      <c r="C9" s="15">
        <f>A9*427.08</f>
        <v>1281.24</v>
      </c>
      <c r="D9" s="15">
        <v>27</v>
      </c>
      <c r="E9" s="44">
        <v>255</v>
      </c>
      <c r="F9" s="15">
        <v>0</v>
      </c>
      <c r="G9" s="45">
        <f t="shared" si="0"/>
        <v>282</v>
      </c>
      <c r="H9" s="44">
        <f t="shared" ref="H9:I12" si="2">SUM(B9,G9)</f>
        <v>1563.24</v>
      </c>
      <c r="I9" s="44">
        <f t="shared" si="2"/>
        <v>2844.48</v>
      </c>
      <c r="J9" s="67"/>
      <c r="K9" s="65"/>
      <c r="L9" s="65"/>
      <c r="M9" s="65"/>
    </row>
    <row r="10" spans="1:14" ht="12.75" customHeight="1" x14ac:dyDescent="0.2">
      <c r="A10" s="80">
        <v>4</v>
      </c>
      <c r="B10" s="15">
        <f t="shared" si="1"/>
        <v>1708.32</v>
      </c>
      <c r="C10" s="15">
        <f>A10*C7</f>
        <v>1708.32</v>
      </c>
      <c r="D10" s="15">
        <v>29</v>
      </c>
      <c r="E10" s="44">
        <v>290</v>
      </c>
      <c r="F10" s="15">
        <v>0</v>
      </c>
      <c r="G10" s="45">
        <f t="shared" si="0"/>
        <v>319</v>
      </c>
      <c r="H10" s="44">
        <f t="shared" si="2"/>
        <v>2027.32</v>
      </c>
      <c r="I10" s="44">
        <f t="shared" si="2"/>
        <v>3735.64</v>
      </c>
      <c r="J10" s="67"/>
      <c r="K10" s="65"/>
      <c r="L10" s="65"/>
      <c r="M10" s="65"/>
    </row>
    <row r="11" spans="1:14" ht="12.75" customHeight="1" x14ac:dyDescent="0.2">
      <c r="A11" s="80">
        <v>5</v>
      </c>
      <c r="B11" s="15">
        <f t="shared" si="1"/>
        <v>2135.4</v>
      </c>
      <c r="C11" s="15">
        <f>A11*C7</f>
        <v>2135.4</v>
      </c>
      <c r="D11" s="15">
        <v>31</v>
      </c>
      <c r="E11" s="44">
        <v>325</v>
      </c>
      <c r="F11" s="15">
        <v>0</v>
      </c>
      <c r="G11" s="45">
        <f t="shared" si="0"/>
        <v>356</v>
      </c>
      <c r="H11" s="44">
        <f t="shared" si="2"/>
        <v>2491.4</v>
      </c>
      <c r="I11" s="44">
        <f t="shared" si="2"/>
        <v>4626.8</v>
      </c>
      <c r="J11" s="67"/>
      <c r="K11" s="65"/>
      <c r="L11" s="65"/>
      <c r="M11" s="65"/>
    </row>
    <row r="12" spans="1:14" ht="12.75" customHeight="1" x14ac:dyDescent="0.2">
      <c r="A12" s="80">
        <v>6</v>
      </c>
      <c r="B12" s="15">
        <f t="shared" si="1"/>
        <v>2562.48</v>
      </c>
      <c r="C12" s="15">
        <f>A12*C7</f>
        <v>2562.48</v>
      </c>
      <c r="D12" s="15">
        <v>33</v>
      </c>
      <c r="E12" s="15">
        <v>360</v>
      </c>
      <c r="F12" s="15">
        <v>165</v>
      </c>
      <c r="G12" s="45">
        <f t="shared" si="0"/>
        <v>558</v>
      </c>
      <c r="H12" s="44">
        <f t="shared" si="2"/>
        <v>3120.48</v>
      </c>
      <c r="I12" s="44">
        <f t="shared" si="2"/>
        <v>5682.96</v>
      </c>
      <c r="J12" s="67"/>
      <c r="K12" s="65"/>
      <c r="L12" s="65"/>
      <c r="M12" s="65"/>
    </row>
    <row r="13" spans="1:14" ht="12.75" customHeight="1" x14ac:dyDescent="0.2">
      <c r="A13" s="80">
        <v>7</v>
      </c>
      <c r="B13" s="15">
        <f t="shared" si="1"/>
        <v>2989.56</v>
      </c>
      <c r="C13" s="15">
        <f t="shared" ref="C13:C30" si="3">716.93*A13</f>
        <v>5018.5099999999993</v>
      </c>
      <c r="D13" s="15">
        <v>35</v>
      </c>
      <c r="E13" s="15">
        <v>360</v>
      </c>
      <c r="F13" s="15">
        <v>165</v>
      </c>
      <c r="G13" s="45">
        <f t="shared" si="0"/>
        <v>560</v>
      </c>
      <c r="H13" s="44">
        <f t="shared" ref="H13:H30" si="4">SUM(B13,G13)</f>
        <v>3549.56</v>
      </c>
      <c r="I13" s="44">
        <f t="shared" ref="I13:I30" si="5">C13+G13</f>
        <v>5578.5099999999993</v>
      </c>
      <c r="J13" s="67"/>
      <c r="K13" s="65"/>
      <c r="L13" s="65"/>
      <c r="M13" s="65"/>
    </row>
    <row r="14" spans="1:14" ht="12.75" customHeight="1" x14ac:dyDescent="0.2">
      <c r="A14" s="80">
        <v>8</v>
      </c>
      <c r="B14" s="15">
        <f>A14*B7</f>
        <v>3416.64</v>
      </c>
      <c r="C14" s="15">
        <f t="shared" si="3"/>
        <v>5735.44</v>
      </c>
      <c r="D14" s="15">
        <v>37</v>
      </c>
      <c r="E14" s="15">
        <v>360</v>
      </c>
      <c r="F14" s="15">
        <v>165</v>
      </c>
      <c r="G14" s="45">
        <f t="shared" si="0"/>
        <v>562</v>
      </c>
      <c r="H14" s="44">
        <f t="shared" si="4"/>
        <v>3978.64</v>
      </c>
      <c r="I14" s="44">
        <f t="shared" si="5"/>
        <v>6297.44</v>
      </c>
      <c r="J14" s="67"/>
      <c r="K14" s="65"/>
      <c r="L14" s="65"/>
      <c r="M14" s="65"/>
    </row>
    <row r="15" spans="1:14" ht="12.75" customHeight="1" x14ac:dyDescent="0.2">
      <c r="A15" s="80">
        <v>9</v>
      </c>
      <c r="B15" s="15">
        <f>A15*B7</f>
        <v>3843.72</v>
      </c>
      <c r="C15" s="15">
        <f t="shared" si="3"/>
        <v>6452.37</v>
      </c>
      <c r="D15" s="15">
        <v>39</v>
      </c>
      <c r="E15" s="15">
        <v>360</v>
      </c>
      <c r="F15" s="15">
        <v>165</v>
      </c>
      <c r="G15" s="45">
        <f t="shared" si="0"/>
        <v>564</v>
      </c>
      <c r="H15" s="44">
        <f t="shared" si="4"/>
        <v>4407.7199999999993</v>
      </c>
      <c r="I15" s="44">
        <f t="shared" si="5"/>
        <v>7016.37</v>
      </c>
      <c r="J15" s="67"/>
      <c r="K15" s="65"/>
      <c r="L15" s="65"/>
      <c r="M15" s="65"/>
    </row>
    <row r="16" spans="1:14" ht="12.75" customHeight="1" x14ac:dyDescent="0.2">
      <c r="A16" s="80">
        <v>10</v>
      </c>
      <c r="B16" s="15">
        <f>A16*B7</f>
        <v>4270.8</v>
      </c>
      <c r="C16" s="15">
        <f t="shared" si="3"/>
        <v>7169.2999999999993</v>
      </c>
      <c r="D16" s="15">
        <v>41</v>
      </c>
      <c r="E16" s="15">
        <v>360</v>
      </c>
      <c r="F16" s="15">
        <v>165</v>
      </c>
      <c r="G16" s="45">
        <f t="shared" si="0"/>
        <v>566</v>
      </c>
      <c r="H16" s="44">
        <f t="shared" si="4"/>
        <v>4836.8</v>
      </c>
      <c r="I16" s="44">
        <f t="shared" si="5"/>
        <v>7735.2999999999993</v>
      </c>
      <c r="J16" s="67"/>
      <c r="K16" s="65"/>
      <c r="L16" s="65"/>
      <c r="M16" s="65"/>
    </row>
    <row r="17" spans="1:13" ht="12.75" customHeight="1" x14ac:dyDescent="0.2">
      <c r="A17" s="80">
        <v>11</v>
      </c>
      <c r="B17" s="15">
        <f>A17*B7</f>
        <v>4697.88</v>
      </c>
      <c r="C17" s="15">
        <f t="shared" si="3"/>
        <v>7886.23</v>
      </c>
      <c r="D17" s="15">
        <v>43</v>
      </c>
      <c r="E17" s="15">
        <v>360</v>
      </c>
      <c r="F17" s="15">
        <v>165</v>
      </c>
      <c r="G17" s="45">
        <f t="shared" si="0"/>
        <v>568</v>
      </c>
      <c r="H17" s="44">
        <f t="shared" si="4"/>
        <v>5265.88</v>
      </c>
      <c r="I17" s="44">
        <f t="shared" si="5"/>
        <v>8454.23</v>
      </c>
      <c r="J17" s="67"/>
      <c r="K17" s="65"/>
      <c r="L17" s="65"/>
      <c r="M17" s="65"/>
    </row>
    <row r="18" spans="1:13" ht="12.75" customHeight="1" x14ac:dyDescent="0.2">
      <c r="A18" s="80">
        <v>12</v>
      </c>
      <c r="B18" s="15">
        <f>A18*B7</f>
        <v>5124.96</v>
      </c>
      <c r="C18" s="15">
        <f t="shared" si="3"/>
        <v>8603.16</v>
      </c>
      <c r="D18" s="15">
        <v>45</v>
      </c>
      <c r="E18" s="15">
        <v>360</v>
      </c>
      <c r="F18" s="15">
        <v>165</v>
      </c>
      <c r="G18" s="45">
        <f t="shared" si="0"/>
        <v>570</v>
      </c>
      <c r="H18" s="44">
        <f t="shared" si="4"/>
        <v>5694.96</v>
      </c>
      <c r="I18" s="44">
        <f t="shared" si="5"/>
        <v>9173.16</v>
      </c>
      <c r="J18" s="67"/>
      <c r="K18" s="65"/>
      <c r="L18" s="65"/>
      <c r="M18" s="65"/>
    </row>
    <row r="19" spans="1:13" ht="12.75" customHeight="1" x14ac:dyDescent="0.2">
      <c r="A19" s="80">
        <v>13</v>
      </c>
      <c r="B19" s="15">
        <f>A19*B7</f>
        <v>5552.04</v>
      </c>
      <c r="C19" s="15">
        <f t="shared" si="3"/>
        <v>9320.09</v>
      </c>
      <c r="D19" s="15">
        <v>45</v>
      </c>
      <c r="E19" s="15">
        <v>360</v>
      </c>
      <c r="F19" s="15">
        <v>165</v>
      </c>
      <c r="G19" s="45">
        <f t="shared" si="0"/>
        <v>570</v>
      </c>
      <c r="H19" s="44">
        <f t="shared" si="4"/>
        <v>6122.04</v>
      </c>
      <c r="I19" s="44">
        <f t="shared" si="5"/>
        <v>9890.09</v>
      </c>
      <c r="J19" s="67"/>
      <c r="K19" s="65"/>
      <c r="L19" s="65"/>
      <c r="M19" s="65"/>
    </row>
    <row r="20" spans="1:13" ht="12.75" customHeight="1" x14ac:dyDescent="0.2">
      <c r="A20" s="80">
        <v>14</v>
      </c>
      <c r="B20" s="15">
        <f>A20*B7</f>
        <v>5979.12</v>
      </c>
      <c r="C20" s="15">
        <f t="shared" si="3"/>
        <v>10037.019999999999</v>
      </c>
      <c r="D20" s="15">
        <v>45</v>
      </c>
      <c r="E20" s="15">
        <v>360</v>
      </c>
      <c r="F20" s="15">
        <v>165</v>
      </c>
      <c r="G20" s="45">
        <f t="shared" si="0"/>
        <v>570</v>
      </c>
      <c r="H20" s="44">
        <f t="shared" si="4"/>
        <v>6549.12</v>
      </c>
      <c r="I20" s="44">
        <f t="shared" si="5"/>
        <v>10607.019999999999</v>
      </c>
      <c r="J20" s="67"/>
      <c r="K20" s="65"/>
      <c r="L20" s="65"/>
      <c r="M20" s="65"/>
    </row>
    <row r="21" spans="1:13" ht="12.75" customHeight="1" x14ac:dyDescent="0.2">
      <c r="A21" s="80">
        <v>15</v>
      </c>
      <c r="B21" s="15">
        <f>A21*B7</f>
        <v>6406.2</v>
      </c>
      <c r="C21" s="15">
        <f t="shared" si="3"/>
        <v>10753.949999999999</v>
      </c>
      <c r="D21" s="15">
        <v>45</v>
      </c>
      <c r="E21" s="15">
        <v>360</v>
      </c>
      <c r="F21" s="15">
        <v>165</v>
      </c>
      <c r="G21" s="45">
        <f t="shared" si="0"/>
        <v>570</v>
      </c>
      <c r="H21" s="44">
        <f t="shared" si="4"/>
        <v>6976.2</v>
      </c>
      <c r="I21" s="44">
        <f t="shared" si="5"/>
        <v>11323.949999999999</v>
      </c>
      <c r="J21" s="67"/>
      <c r="K21" s="65"/>
      <c r="L21" s="65"/>
      <c r="M21" s="65"/>
    </row>
    <row r="22" spans="1:13" ht="12.75" customHeight="1" x14ac:dyDescent="0.2">
      <c r="A22" s="80">
        <v>16</v>
      </c>
      <c r="B22" s="15">
        <f>A22*B7</f>
        <v>6833.28</v>
      </c>
      <c r="C22" s="15">
        <f t="shared" si="3"/>
        <v>11470.88</v>
      </c>
      <c r="D22" s="15">
        <v>45</v>
      </c>
      <c r="E22" s="15">
        <v>360</v>
      </c>
      <c r="F22" s="15">
        <v>165</v>
      </c>
      <c r="G22" s="45">
        <f t="shared" si="0"/>
        <v>570</v>
      </c>
      <c r="H22" s="44">
        <f t="shared" si="4"/>
        <v>7403.28</v>
      </c>
      <c r="I22" s="44">
        <f t="shared" si="5"/>
        <v>12040.88</v>
      </c>
      <c r="J22" s="67"/>
      <c r="K22" s="65"/>
      <c r="L22" s="65"/>
      <c r="M22" s="65"/>
    </row>
    <row r="23" spans="1:13" ht="12.75" customHeight="1" x14ac:dyDescent="0.2">
      <c r="A23" s="80">
        <v>17</v>
      </c>
      <c r="B23" s="15">
        <f>A23*B7</f>
        <v>7260.36</v>
      </c>
      <c r="C23" s="15">
        <f t="shared" si="3"/>
        <v>12187.81</v>
      </c>
      <c r="D23" s="15">
        <v>45</v>
      </c>
      <c r="E23" s="15">
        <v>360</v>
      </c>
      <c r="F23" s="15">
        <v>165</v>
      </c>
      <c r="G23" s="45">
        <f t="shared" si="0"/>
        <v>570</v>
      </c>
      <c r="H23" s="44">
        <f t="shared" si="4"/>
        <v>7830.36</v>
      </c>
      <c r="I23" s="44">
        <f t="shared" si="5"/>
        <v>12757.81</v>
      </c>
      <c r="J23" s="67"/>
      <c r="K23" s="65"/>
      <c r="L23" s="65"/>
      <c r="M23" s="65"/>
    </row>
    <row r="24" spans="1:13" ht="12.75" customHeight="1" x14ac:dyDescent="0.2">
      <c r="A24" s="80">
        <v>18</v>
      </c>
      <c r="B24" s="15">
        <f>A24*B7</f>
        <v>7687.44</v>
      </c>
      <c r="C24" s="15">
        <f t="shared" si="3"/>
        <v>12904.74</v>
      </c>
      <c r="D24" s="15">
        <v>45</v>
      </c>
      <c r="E24" s="15">
        <v>360</v>
      </c>
      <c r="F24" s="15">
        <v>165</v>
      </c>
      <c r="G24" s="45">
        <f t="shared" si="0"/>
        <v>570</v>
      </c>
      <c r="H24" s="44">
        <f t="shared" si="4"/>
        <v>8257.4399999999987</v>
      </c>
      <c r="I24" s="44">
        <f t="shared" si="5"/>
        <v>13474.74</v>
      </c>
      <c r="J24" s="67"/>
      <c r="K24" s="65"/>
      <c r="L24" s="65"/>
      <c r="M24" s="65"/>
    </row>
    <row r="25" spans="1:13" ht="12.75" customHeight="1" x14ac:dyDescent="0.2">
      <c r="A25" s="80">
        <v>19</v>
      </c>
      <c r="B25" s="15">
        <f>A25*B7</f>
        <v>8114.5199999999995</v>
      </c>
      <c r="C25" s="15">
        <f t="shared" si="3"/>
        <v>13621.669999999998</v>
      </c>
      <c r="D25" s="15">
        <v>45</v>
      </c>
      <c r="E25" s="15">
        <v>360</v>
      </c>
      <c r="F25" s="15">
        <v>165</v>
      </c>
      <c r="G25" s="45">
        <f t="shared" si="0"/>
        <v>570</v>
      </c>
      <c r="H25" s="44">
        <f t="shared" si="4"/>
        <v>8684.52</v>
      </c>
      <c r="I25" s="44">
        <f t="shared" si="5"/>
        <v>14191.669999999998</v>
      </c>
      <c r="J25" s="67"/>
      <c r="K25" s="65"/>
      <c r="L25" s="65"/>
      <c r="M25" s="65"/>
    </row>
    <row r="26" spans="1:13" ht="12.75" customHeight="1" x14ac:dyDescent="0.2">
      <c r="A26" s="80">
        <v>20</v>
      </c>
      <c r="B26" s="15">
        <f>A26*B7</f>
        <v>8541.6</v>
      </c>
      <c r="C26" s="15">
        <f t="shared" si="3"/>
        <v>14338.599999999999</v>
      </c>
      <c r="D26" s="15">
        <v>45</v>
      </c>
      <c r="E26" s="15">
        <v>360</v>
      </c>
      <c r="F26" s="15">
        <v>165</v>
      </c>
      <c r="G26" s="45">
        <f t="shared" si="0"/>
        <v>570</v>
      </c>
      <c r="H26" s="44">
        <f t="shared" si="4"/>
        <v>9111.6</v>
      </c>
      <c r="I26" s="44">
        <f t="shared" si="5"/>
        <v>14908.599999999999</v>
      </c>
      <c r="J26" s="67"/>
      <c r="K26" s="65"/>
      <c r="L26" s="65"/>
      <c r="M26" s="65"/>
    </row>
    <row r="27" spans="1:13" ht="12.75" customHeight="1" x14ac:dyDescent="0.2">
      <c r="A27" s="80">
        <v>21</v>
      </c>
      <c r="B27" s="15">
        <f>A27*B7</f>
        <v>8968.68</v>
      </c>
      <c r="C27" s="15">
        <f t="shared" si="3"/>
        <v>15055.529999999999</v>
      </c>
      <c r="D27" s="15">
        <v>45</v>
      </c>
      <c r="E27" s="15">
        <v>360</v>
      </c>
      <c r="F27" s="15">
        <v>165</v>
      </c>
      <c r="G27" s="45">
        <f t="shared" si="0"/>
        <v>570</v>
      </c>
      <c r="H27" s="44">
        <f t="shared" si="4"/>
        <v>9538.68</v>
      </c>
      <c r="I27" s="44">
        <f t="shared" si="5"/>
        <v>15625.529999999999</v>
      </c>
      <c r="J27" s="67"/>
      <c r="K27" s="65"/>
      <c r="L27" s="65"/>
      <c r="M27" s="65"/>
    </row>
    <row r="28" spans="1:13" ht="12.75" customHeight="1" x14ac:dyDescent="0.2">
      <c r="A28" s="80">
        <v>22</v>
      </c>
      <c r="B28" s="15">
        <f>A28*B7</f>
        <v>9395.76</v>
      </c>
      <c r="C28" s="15">
        <f t="shared" si="3"/>
        <v>15772.46</v>
      </c>
      <c r="D28" s="15">
        <v>45</v>
      </c>
      <c r="E28" s="15">
        <v>360</v>
      </c>
      <c r="F28" s="15">
        <v>165</v>
      </c>
      <c r="G28" s="45">
        <f t="shared" si="0"/>
        <v>570</v>
      </c>
      <c r="H28" s="44">
        <f t="shared" si="4"/>
        <v>9965.76</v>
      </c>
      <c r="I28" s="44">
        <f t="shared" si="5"/>
        <v>16342.46</v>
      </c>
      <c r="J28" s="67"/>
      <c r="K28" s="65"/>
      <c r="L28" s="65"/>
      <c r="M28" s="65"/>
    </row>
    <row r="29" spans="1:13" ht="12.75" customHeight="1" x14ac:dyDescent="0.2">
      <c r="A29" s="80">
        <v>23</v>
      </c>
      <c r="B29" s="15">
        <f>A29*B7</f>
        <v>9822.84</v>
      </c>
      <c r="C29" s="15">
        <f t="shared" si="3"/>
        <v>16489.39</v>
      </c>
      <c r="D29" s="15">
        <v>45</v>
      </c>
      <c r="E29" s="15">
        <v>360</v>
      </c>
      <c r="F29" s="15">
        <v>165</v>
      </c>
      <c r="G29" s="45">
        <f t="shared" si="0"/>
        <v>570</v>
      </c>
      <c r="H29" s="44">
        <f t="shared" si="4"/>
        <v>10392.84</v>
      </c>
      <c r="I29" s="44">
        <f t="shared" si="5"/>
        <v>17059.39</v>
      </c>
      <c r="J29" s="67"/>
      <c r="K29" s="65"/>
      <c r="L29" s="65"/>
      <c r="M29" s="65"/>
    </row>
    <row r="30" spans="1:13" ht="12.75" customHeight="1" x14ac:dyDescent="0.2">
      <c r="A30" s="80">
        <v>24</v>
      </c>
      <c r="B30" s="15">
        <f>A30*B7</f>
        <v>10249.92</v>
      </c>
      <c r="C30" s="15">
        <f t="shared" si="3"/>
        <v>17206.32</v>
      </c>
      <c r="D30" s="15">
        <v>45</v>
      </c>
      <c r="E30" s="15">
        <v>360</v>
      </c>
      <c r="F30" s="15">
        <v>165</v>
      </c>
      <c r="G30" s="45">
        <f t="shared" si="0"/>
        <v>570</v>
      </c>
      <c r="H30" s="44">
        <f t="shared" si="4"/>
        <v>10819.92</v>
      </c>
      <c r="I30" s="44">
        <f t="shared" si="5"/>
        <v>17776.32</v>
      </c>
      <c r="J30" s="67"/>
      <c r="K30" s="65"/>
      <c r="L30" s="65"/>
      <c r="M30" s="65"/>
    </row>
    <row r="32" spans="1:13" x14ac:dyDescent="0.2">
      <c r="A32" s="88"/>
    </row>
    <row r="33" spans="1:5" x14ac:dyDescent="0.2">
      <c r="A33" s="88"/>
      <c r="B33" s="27" t="s">
        <v>43</v>
      </c>
    </row>
    <row r="34" spans="1:5" x14ac:dyDescent="0.2">
      <c r="A34" s="88"/>
      <c r="B34" s="60" t="s">
        <v>27</v>
      </c>
    </row>
    <row r="35" spans="1:5" x14ac:dyDescent="0.2">
      <c r="A35" s="88"/>
      <c r="B35" s="27" t="s">
        <v>26</v>
      </c>
    </row>
    <row r="36" spans="1:5" x14ac:dyDescent="0.2">
      <c r="A36" s="88"/>
      <c r="B36" s="27" t="s">
        <v>44</v>
      </c>
    </row>
    <row r="37" spans="1:5" x14ac:dyDescent="0.2">
      <c r="A37" s="88"/>
      <c r="B37" s="27"/>
    </row>
    <row r="38" spans="1:5" x14ac:dyDescent="0.2">
      <c r="A38" s="88"/>
      <c r="B38" s="27"/>
    </row>
    <row r="39" spans="1:5" x14ac:dyDescent="0.2">
      <c r="B39" s="81"/>
      <c r="C39" s="113" t="s">
        <v>14</v>
      </c>
      <c r="D39" s="113"/>
      <c r="E39" s="113"/>
    </row>
    <row r="40" spans="1:5" x14ac:dyDescent="0.2">
      <c r="B40" s="81"/>
      <c r="C40" s="113" t="s">
        <v>15</v>
      </c>
      <c r="D40" s="113"/>
      <c r="E40" s="113"/>
    </row>
    <row r="41" spans="1:5" x14ac:dyDescent="0.2">
      <c r="B41" s="81"/>
      <c r="C41" s="99" t="s">
        <v>16</v>
      </c>
      <c r="D41" s="99" t="s">
        <v>17</v>
      </c>
      <c r="E41" s="99" t="s">
        <v>18</v>
      </c>
    </row>
    <row r="42" spans="1:5" x14ac:dyDescent="0.2">
      <c r="B42" s="81" t="s">
        <v>20</v>
      </c>
      <c r="C42" s="83">
        <v>580</v>
      </c>
      <c r="D42" s="83">
        <v>377</v>
      </c>
      <c r="E42" s="83">
        <v>377</v>
      </c>
    </row>
    <row r="43" spans="1:5" x14ac:dyDescent="0.2">
      <c r="B43" s="81" t="s">
        <v>21</v>
      </c>
      <c r="C43" s="83">
        <v>716</v>
      </c>
      <c r="D43" s="83">
        <v>466</v>
      </c>
      <c r="E43" s="83">
        <v>466</v>
      </c>
    </row>
    <row r="44" spans="1:5" x14ac:dyDescent="0.2">
      <c r="B44" s="81" t="s">
        <v>22</v>
      </c>
      <c r="C44" s="84">
        <v>1289</v>
      </c>
      <c r="D44" s="83">
        <v>839</v>
      </c>
      <c r="E44" s="83">
        <v>839</v>
      </c>
    </row>
    <row r="45" spans="1:5" x14ac:dyDescent="0.2">
      <c r="B45" s="81" t="s">
        <v>23</v>
      </c>
      <c r="C45" s="85">
        <v>2721</v>
      </c>
      <c r="D45" s="85">
        <v>1772</v>
      </c>
      <c r="E45" s="85">
        <v>1772</v>
      </c>
    </row>
  </sheetData>
  <mergeCells count="7">
    <mergeCell ref="C39:E39"/>
    <mergeCell ref="A1:H1"/>
    <mergeCell ref="C40:E40"/>
    <mergeCell ref="D4:F4"/>
    <mergeCell ref="D5:D6"/>
    <mergeCell ref="E5:E6"/>
    <mergeCell ref="F5:F6"/>
  </mergeCells>
  <pageMargins left="0.2" right="0.2" top="0.25" bottom="0.25" header="0.3" footer="0.3"/>
  <pageSetup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activeCell="D13" sqref="D13:D30"/>
    </sheetView>
  </sheetViews>
  <sheetFormatPr defaultColWidth="9.140625" defaultRowHeight="12.75" x14ac:dyDescent="0.2"/>
  <cols>
    <col min="1" max="1" width="10.7109375" style="5" customWidth="1"/>
    <col min="2" max="4" width="12.28515625" style="5" customWidth="1"/>
    <col min="5" max="8" width="10.7109375" style="5" customWidth="1"/>
    <col min="9" max="11" width="12.28515625" style="5" customWidth="1"/>
    <col min="12" max="15" width="12.85546875" style="5" customWidth="1"/>
    <col min="16" max="16384" width="9.140625" style="5"/>
  </cols>
  <sheetData>
    <row r="1" spans="1:16" ht="18.75" customHeight="1" x14ac:dyDescent="0.3">
      <c r="A1" s="1" t="s">
        <v>33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</row>
    <row r="2" spans="1:16" ht="12.7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 customHeight="1" x14ac:dyDescent="0.2">
      <c r="A4" s="47"/>
      <c r="B4" s="41" t="s">
        <v>5</v>
      </c>
      <c r="C4" s="39"/>
      <c r="D4" s="42"/>
      <c r="E4" s="114" t="s">
        <v>8</v>
      </c>
      <c r="F4" s="115"/>
      <c r="G4" s="116"/>
      <c r="H4" s="25"/>
      <c r="I4" s="25" t="s">
        <v>9</v>
      </c>
      <c r="J4" s="25" t="s">
        <v>9</v>
      </c>
      <c r="K4" s="25" t="s">
        <v>9</v>
      </c>
      <c r="L4" s="62"/>
      <c r="M4" s="62"/>
      <c r="N4" s="62"/>
      <c r="O4" s="62"/>
      <c r="P4" s="27"/>
    </row>
    <row r="5" spans="1:16" ht="12.75" customHeight="1" x14ac:dyDescent="0.2">
      <c r="A5" s="48" t="s">
        <v>0</v>
      </c>
      <c r="B5" s="25" t="s">
        <v>31</v>
      </c>
      <c r="C5" s="25" t="s">
        <v>28</v>
      </c>
      <c r="D5" s="25" t="s">
        <v>29</v>
      </c>
      <c r="E5" s="117" t="s">
        <v>6</v>
      </c>
      <c r="F5" s="117" t="s">
        <v>7</v>
      </c>
      <c r="G5" s="119" t="s">
        <v>48</v>
      </c>
      <c r="H5" s="103" t="s">
        <v>9</v>
      </c>
      <c r="I5" s="24" t="s">
        <v>10</v>
      </c>
      <c r="J5" s="24" t="s">
        <v>10</v>
      </c>
      <c r="K5" s="24" t="s">
        <v>10</v>
      </c>
      <c r="L5" s="62"/>
      <c r="M5" s="63"/>
      <c r="N5" s="63"/>
      <c r="O5" s="63"/>
      <c r="P5" s="27"/>
    </row>
    <row r="6" spans="1:16" ht="12.75" customHeight="1" x14ac:dyDescent="0.2">
      <c r="A6" s="34" t="s">
        <v>1</v>
      </c>
      <c r="B6" s="59" t="s">
        <v>2</v>
      </c>
      <c r="C6" s="12" t="s">
        <v>3</v>
      </c>
      <c r="D6" s="43" t="s">
        <v>4</v>
      </c>
      <c r="E6" s="118"/>
      <c r="F6" s="118"/>
      <c r="G6" s="120"/>
      <c r="H6" s="12" t="s">
        <v>8</v>
      </c>
      <c r="I6" s="12" t="s">
        <v>2</v>
      </c>
      <c r="J6" s="12" t="s">
        <v>3</v>
      </c>
      <c r="K6" s="12" t="s">
        <v>11</v>
      </c>
      <c r="L6" s="29"/>
      <c r="M6" s="29"/>
      <c r="N6" s="29"/>
      <c r="O6" s="64"/>
      <c r="P6" s="27"/>
    </row>
    <row r="7" spans="1:16" ht="12.75" customHeight="1" x14ac:dyDescent="0.2">
      <c r="A7" s="49">
        <v>1</v>
      </c>
      <c r="B7" s="44">
        <v>183.93</v>
      </c>
      <c r="C7" s="44">
        <f>+B7</f>
        <v>183.93</v>
      </c>
      <c r="D7" s="44">
        <f>+B7</f>
        <v>183.93</v>
      </c>
      <c r="E7" s="44">
        <v>34</v>
      </c>
      <c r="F7" s="44">
        <v>70</v>
      </c>
      <c r="G7" s="44">
        <v>0</v>
      </c>
      <c r="H7" s="45">
        <f t="shared" ref="H7:H30" si="0">SUM(E7:G7)</f>
        <v>104</v>
      </c>
      <c r="I7" s="44">
        <f t="shared" ref="I7:I30" si="1">SUM(B7,H7)</f>
        <v>287.93</v>
      </c>
      <c r="J7" s="44">
        <f t="shared" ref="J7:J30" si="2">SUM(C7,H7)</f>
        <v>287.93</v>
      </c>
      <c r="K7" s="44">
        <f t="shared" ref="K7:K30" si="3">SUM(D7,H7)</f>
        <v>287.93</v>
      </c>
      <c r="L7" s="65"/>
      <c r="M7" s="65"/>
      <c r="N7" s="65"/>
      <c r="O7" s="65"/>
      <c r="P7" s="27"/>
    </row>
    <row r="8" spans="1:16" ht="12.75" customHeight="1" x14ac:dyDescent="0.2">
      <c r="A8" s="14">
        <v>2</v>
      </c>
      <c r="B8" s="15">
        <f>A8*$B$7</f>
        <v>367.86</v>
      </c>
      <c r="C8" s="15">
        <f t="shared" ref="C8:C12" si="4">+B8</f>
        <v>367.86</v>
      </c>
      <c r="D8" s="15">
        <f t="shared" ref="D8:D12" si="5">+B8</f>
        <v>367.86</v>
      </c>
      <c r="E8" s="44">
        <v>34</v>
      </c>
      <c r="F8" s="44">
        <v>70</v>
      </c>
      <c r="G8" s="15">
        <v>0</v>
      </c>
      <c r="H8" s="45">
        <f t="shared" si="0"/>
        <v>104</v>
      </c>
      <c r="I8" s="15">
        <f t="shared" si="1"/>
        <v>471.86</v>
      </c>
      <c r="J8" s="15">
        <f t="shared" si="2"/>
        <v>471.86</v>
      </c>
      <c r="K8" s="15">
        <f t="shared" si="3"/>
        <v>471.86</v>
      </c>
      <c r="L8" s="65"/>
      <c r="M8" s="65"/>
      <c r="N8" s="65"/>
      <c r="O8" s="65"/>
    </row>
    <row r="9" spans="1:16" ht="12.75" customHeight="1" x14ac:dyDescent="0.2">
      <c r="A9" s="14">
        <v>3</v>
      </c>
      <c r="B9" s="15">
        <f t="shared" ref="B9:B30" si="6">A9*$B$7</f>
        <v>551.79</v>
      </c>
      <c r="C9" s="15">
        <f t="shared" si="4"/>
        <v>551.79</v>
      </c>
      <c r="D9" s="15">
        <f t="shared" si="5"/>
        <v>551.79</v>
      </c>
      <c r="E9" s="44">
        <v>34</v>
      </c>
      <c r="F9" s="44">
        <v>70</v>
      </c>
      <c r="G9" s="15">
        <v>60</v>
      </c>
      <c r="H9" s="45">
        <f t="shared" si="0"/>
        <v>164</v>
      </c>
      <c r="I9" s="15">
        <f t="shared" si="1"/>
        <v>715.79</v>
      </c>
      <c r="J9" s="15">
        <f t="shared" si="2"/>
        <v>715.79</v>
      </c>
      <c r="K9" s="15">
        <f t="shared" si="3"/>
        <v>715.79</v>
      </c>
      <c r="L9" s="65"/>
      <c r="M9" s="65"/>
      <c r="N9" s="65"/>
      <c r="O9" s="65"/>
    </row>
    <row r="10" spans="1:16" ht="12.75" customHeight="1" x14ac:dyDescent="0.2">
      <c r="A10" s="14">
        <v>4</v>
      </c>
      <c r="B10" s="15">
        <f t="shared" si="6"/>
        <v>735.72</v>
      </c>
      <c r="C10" s="15">
        <f t="shared" si="4"/>
        <v>735.72</v>
      </c>
      <c r="D10" s="15">
        <f t="shared" si="5"/>
        <v>735.72</v>
      </c>
      <c r="E10" s="44">
        <v>34</v>
      </c>
      <c r="F10" s="44">
        <v>70</v>
      </c>
      <c r="G10" s="15">
        <v>60</v>
      </c>
      <c r="H10" s="45">
        <f t="shared" si="0"/>
        <v>164</v>
      </c>
      <c r="I10" s="15">
        <f t="shared" si="1"/>
        <v>899.72</v>
      </c>
      <c r="J10" s="15">
        <f t="shared" si="2"/>
        <v>899.72</v>
      </c>
      <c r="K10" s="15">
        <f t="shared" si="3"/>
        <v>899.72</v>
      </c>
      <c r="L10" s="65"/>
      <c r="M10" s="65"/>
      <c r="N10" s="65"/>
      <c r="O10" s="65"/>
    </row>
    <row r="11" spans="1:16" ht="12.75" customHeight="1" x14ac:dyDescent="0.2">
      <c r="A11" s="14">
        <v>5</v>
      </c>
      <c r="B11" s="15">
        <f t="shared" si="6"/>
        <v>919.65000000000009</v>
      </c>
      <c r="C11" s="15">
        <f t="shared" si="4"/>
        <v>919.65000000000009</v>
      </c>
      <c r="D11" s="15">
        <f t="shared" si="5"/>
        <v>919.65000000000009</v>
      </c>
      <c r="E11" s="44">
        <v>34</v>
      </c>
      <c r="F11" s="44">
        <v>70</v>
      </c>
      <c r="G11" s="15">
        <v>60</v>
      </c>
      <c r="H11" s="45">
        <f t="shared" si="0"/>
        <v>164</v>
      </c>
      <c r="I11" s="15">
        <f t="shared" si="1"/>
        <v>1083.6500000000001</v>
      </c>
      <c r="J11" s="15">
        <f t="shared" si="2"/>
        <v>1083.6500000000001</v>
      </c>
      <c r="K11" s="15">
        <f t="shared" si="3"/>
        <v>1083.6500000000001</v>
      </c>
      <c r="L11" s="65"/>
      <c r="M11" s="65"/>
      <c r="N11" s="65"/>
      <c r="O11" s="65"/>
    </row>
    <row r="12" spans="1:16" ht="12.75" customHeight="1" x14ac:dyDescent="0.2">
      <c r="A12" s="14">
        <v>6</v>
      </c>
      <c r="B12" s="15">
        <f t="shared" si="6"/>
        <v>1103.58</v>
      </c>
      <c r="C12" s="15">
        <f t="shared" si="4"/>
        <v>1103.58</v>
      </c>
      <c r="D12" s="15">
        <f t="shared" si="5"/>
        <v>1103.58</v>
      </c>
      <c r="E12" s="44">
        <v>34</v>
      </c>
      <c r="F12" s="44">
        <v>70</v>
      </c>
      <c r="G12" s="15">
        <v>60</v>
      </c>
      <c r="H12" s="45">
        <f t="shared" si="0"/>
        <v>164</v>
      </c>
      <c r="I12" s="15">
        <f t="shared" si="1"/>
        <v>1267.58</v>
      </c>
      <c r="J12" s="15">
        <f t="shared" si="2"/>
        <v>1267.58</v>
      </c>
      <c r="K12" s="15">
        <f t="shared" si="3"/>
        <v>1267.58</v>
      </c>
      <c r="L12" s="65"/>
      <c r="M12" s="65"/>
      <c r="N12" s="65"/>
      <c r="O12" s="65"/>
    </row>
    <row r="13" spans="1:16" ht="12.75" customHeight="1" x14ac:dyDescent="0.2">
      <c r="A13" s="14">
        <v>7</v>
      </c>
      <c r="B13" s="15">
        <f t="shared" si="6"/>
        <v>1287.51</v>
      </c>
      <c r="C13" s="15">
        <f>275.9*A13</f>
        <v>1931.2999999999997</v>
      </c>
      <c r="D13" s="15">
        <f>585.45*A13</f>
        <v>4098.1500000000005</v>
      </c>
      <c r="E13" s="44">
        <v>34</v>
      </c>
      <c r="F13" s="44">
        <v>70</v>
      </c>
      <c r="G13" s="15">
        <v>60</v>
      </c>
      <c r="H13" s="45">
        <f t="shared" si="0"/>
        <v>164</v>
      </c>
      <c r="I13" s="15">
        <f t="shared" si="1"/>
        <v>1451.51</v>
      </c>
      <c r="J13" s="15">
        <f t="shared" si="2"/>
        <v>2095.2999999999997</v>
      </c>
      <c r="K13" s="15">
        <f t="shared" si="3"/>
        <v>4262.1500000000005</v>
      </c>
      <c r="L13" s="65"/>
      <c r="M13" s="65"/>
      <c r="N13" s="65"/>
      <c r="O13" s="65"/>
    </row>
    <row r="14" spans="1:16" ht="12.75" customHeight="1" x14ac:dyDescent="0.2">
      <c r="A14" s="14">
        <v>8</v>
      </c>
      <c r="B14" s="15">
        <f t="shared" si="6"/>
        <v>1471.44</v>
      </c>
      <c r="C14" s="15">
        <f t="shared" ref="C14:C30" si="7">275.9*A14</f>
        <v>2207.1999999999998</v>
      </c>
      <c r="D14" s="15">
        <f t="shared" ref="D14:D30" si="8">585.45*A14</f>
        <v>4683.6000000000004</v>
      </c>
      <c r="E14" s="44">
        <v>34</v>
      </c>
      <c r="F14" s="44">
        <v>70</v>
      </c>
      <c r="G14" s="15">
        <v>60</v>
      </c>
      <c r="H14" s="45">
        <f t="shared" si="0"/>
        <v>164</v>
      </c>
      <c r="I14" s="15">
        <f t="shared" si="1"/>
        <v>1635.44</v>
      </c>
      <c r="J14" s="15">
        <f t="shared" si="2"/>
        <v>2371.1999999999998</v>
      </c>
      <c r="K14" s="15">
        <f t="shared" si="3"/>
        <v>4847.6000000000004</v>
      </c>
      <c r="L14" s="65"/>
      <c r="M14" s="65"/>
      <c r="N14" s="65"/>
      <c r="O14" s="65"/>
    </row>
    <row r="15" spans="1:16" ht="12.75" customHeight="1" x14ac:dyDescent="0.2">
      <c r="A15" s="14">
        <v>9</v>
      </c>
      <c r="B15" s="15">
        <f t="shared" si="6"/>
        <v>1655.3700000000001</v>
      </c>
      <c r="C15" s="15">
        <f t="shared" si="7"/>
        <v>2483.1</v>
      </c>
      <c r="D15" s="15">
        <f t="shared" si="8"/>
        <v>5269.05</v>
      </c>
      <c r="E15" s="44">
        <v>34</v>
      </c>
      <c r="F15" s="44">
        <v>70</v>
      </c>
      <c r="G15" s="15">
        <v>60</v>
      </c>
      <c r="H15" s="45">
        <f t="shared" si="0"/>
        <v>164</v>
      </c>
      <c r="I15" s="15">
        <f t="shared" si="1"/>
        <v>1819.3700000000001</v>
      </c>
      <c r="J15" s="15">
        <f t="shared" si="2"/>
        <v>2647.1</v>
      </c>
      <c r="K15" s="15">
        <f t="shared" si="3"/>
        <v>5433.05</v>
      </c>
      <c r="L15" s="65"/>
      <c r="M15" s="65"/>
      <c r="N15" s="65"/>
      <c r="O15" s="65"/>
    </row>
    <row r="16" spans="1:16" ht="12.75" customHeight="1" x14ac:dyDescent="0.2">
      <c r="A16" s="14">
        <v>10</v>
      </c>
      <c r="B16" s="15">
        <f t="shared" si="6"/>
        <v>1839.3000000000002</v>
      </c>
      <c r="C16" s="15">
        <f t="shared" si="7"/>
        <v>2759</v>
      </c>
      <c r="D16" s="15">
        <f t="shared" si="8"/>
        <v>5854.5</v>
      </c>
      <c r="E16" s="44">
        <v>34</v>
      </c>
      <c r="F16" s="44">
        <v>70</v>
      </c>
      <c r="G16" s="15">
        <v>60</v>
      </c>
      <c r="H16" s="45">
        <f t="shared" si="0"/>
        <v>164</v>
      </c>
      <c r="I16" s="15">
        <f t="shared" si="1"/>
        <v>2003.3000000000002</v>
      </c>
      <c r="J16" s="15">
        <f t="shared" si="2"/>
        <v>2923</v>
      </c>
      <c r="K16" s="15">
        <f t="shared" si="3"/>
        <v>6018.5</v>
      </c>
      <c r="L16" s="65"/>
      <c r="M16" s="65"/>
      <c r="N16" s="65"/>
      <c r="O16" s="65"/>
    </row>
    <row r="17" spans="1:15" ht="12.75" customHeight="1" x14ac:dyDescent="0.2">
      <c r="A17" s="14">
        <v>11</v>
      </c>
      <c r="B17" s="15">
        <f t="shared" si="6"/>
        <v>2023.23</v>
      </c>
      <c r="C17" s="15">
        <f t="shared" si="7"/>
        <v>3034.8999999999996</v>
      </c>
      <c r="D17" s="15">
        <f t="shared" si="8"/>
        <v>6439.9500000000007</v>
      </c>
      <c r="E17" s="44">
        <v>34</v>
      </c>
      <c r="F17" s="44">
        <v>70</v>
      </c>
      <c r="G17" s="15">
        <v>60</v>
      </c>
      <c r="H17" s="45">
        <f t="shared" si="0"/>
        <v>164</v>
      </c>
      <c r="I17" s="15">
        <f t="shared" si="1"/>
        <v>2187.23</v>
      </c>
      <c r="J17" s="15">
        <f t="shared" si="2"/>
        <v>3198.8999999999996</v>
      </c>
      <c r="K17" s="15">
        <f t="shared" si="3"/>
        <v>6603.9500000000007</v>
      </c>
      <c r="L17" s="65"/>
      <c r="M17" s="65"/>
      <c r="N17" s="65"/>
      <c r="O17" s="65"/>
    </row>
    <row r="18" spans="1:15" ht="12.75" customHeight="1" x14ac:dyDescent="0.2">
      <c r="A18" s="14">
        <v>12</v>
      </c>
      <c r="B18" s="15">
        <f t="shared" si="6"/>
        <v>2207.16</v>
      </c>
      <c r="C18" s="15">
        <f t="shared" si="7"/>
        <v>3310.7999999999997</v>
      </c>
      <c r="D18" s="15">
        <f t="shared" si="8"/>
        <v>7025.4000000000005</v>
      </c>
      <c r="E18" s="44">
        <v>34</v>
      </c>
      <c r="F18" s="44">
        <v>70</v>
      </c>
      <c r="G18" s="15">
        <v>60</v>
      </c>
      <c r="H18" s="45">
        <f t="shared" si="0"/>
        <v>164</v>
      </c>
      <c r="I18" s="15">
        <f t="shared" si="1"/>
        <v>2371.16</v>
      </c>
      <c r="J18" s="15">
        <f t="shared" si="2"/>
        <v>3474.7999999999997</v>
      </c>
      <c r="K18" s="15">
        <f t="shared" si="3"/>
        <v>7189.4000000000005</v>
      </c>
      <c r="L18" s="65"/>
      <c r="M18" s="65"/>
      <c r="N18" s="65"/>
      <c r="O18" s="65"/>
    </row>
    <row r="19" spans="1:15" ht="12.75" customHeight="1" x14ac:dyDescent="0.2">
      <c r="A19" s="14">
        <v>13</v>
      </c>
      <c r="B19" s="15">
        <f t="shared" si="6"/>
        <v>2391.09</v>
      </c>
      <c r="C19" s="15">
        <f t="shared" si="7"/>
        <v>3586.7</v>
      </c>
      <c r="D19" s="15">
        <f t="shared" si="8"/>
        <v>7610.85</v>
      </c>
      <c r="E19" s="44">
        <v>34</v>
      </c>
      <c r="F19" s="44">
        <v>70</v>
      </c>
      <c r="G19" s="15">
        <v>60</v>
      </c>
      <c r="H19" s="45">
        <f t="shared" si="0"/>
        <v>164</v>
      </c>
      <c r="I19" s="15">
        <f t="shared" si="1"/>
        <v>2555.09</v>
      </c>
      <c r="J19" s="15">
        <f t="shared" si="2"/>
        <v>3750.7</v>
      </c>
      <c r="K19" s="15">
        <f t="shared" si="3"/>
        <v>7774.85</v>
      </c>
      <c r="L19" s="65"/>
      <c r="M19" s="65"/>
      <c r="N19" s="65"/>
      <c r="O19" s="65"/>
    </row>
    <row r="20" spans="1:15" ht="12.75" customHeight="1" x14ac:dyDescent="0.2">
      <c r="A20" s="14">
        <v>14</v>
      </c>
      <c r="B20" s="15">
        <f t="shared" si="6"/>
        <v>2575.02</v>
      </c>
      <c r="C20" s="15">
        <f t="shared" si="7"/>
        <v>3862.5999999999995</v>
      </c>
      <c r="D20" s="15">
        <f t="shared" si="8"/>
        <v>8196.3000000000011</v>
      </c>
      <c r="E20" s="44">
        <v>34</v>
      </c>
      <c r="F20" s="44">
        <v>70</v>
      </c>
      <c r="G20" s="15">
        <v>60</v>
      </c>
      <c r="H20" s="45">
        <f t="shared" si="0"/>
        <v>164</v>
      </c>
      <c r="I20" s="15">
        <f t="shared" si="1"/>
        <v>2739.02</v>
      </c>
      <c r="J20" s="15">
        <f t="shared" si="2"/>
        <v>4026.5999999999995</v>
      </c>
      <c r="K20" s="15">
        <f t="shared" si="3"/>
        <v>8360.3000000000011</v>
      </c>
      <c r="L20" s="65"/>
      <c r="M20" s="65"/>
      <c r="N20" s="65"/>
      <c r="O20" s="65"/>
    </row>
    <row r="21" spans="1:15" ht="12.75" customHeight="1" x14ac:dyDescent="0.2">
      <c r="A21" s="14">
        <v>15</v>
      </c>
      <c r="B21" s="15">
        <f t="shared" si="6"/>
        <v>2758.9500000000003</v>
      </c>
      <c r="C21" s="15">
        <f t="shared" si="7"/>
        <v>4138.5</v>
      </c>
      <c r="D21" s="15">
        <f t="shared" si="8"/>
        <v>8781.75</v>
      </c>
      <c r="E21" s="44">
        <v>34</v>
      </c>
      <c r="F21" s="44">
        <v>70</v>
      </c>
      <c r="G21" s="15">
        <v>60</v>
      </c>
      <c r="H21" s="45">
        <f t="shared" si="0"/>
        <v>164</v>
      </c>
      <c r="I21" s="15">
        <f t="shared" si="1"/>
        <v>2922.9500000000003</v>
      </c>
      <c r="J21" s="15">
        <f t="shared" si="2"/>
        <v>4302.5</v>
      </c>
      <c r="K21" s="15">
        <f t="shared" si="3"/>
        <v>8945.75</v>
      </c>
      <c r="L21" s="65"/>
      <c r="M21" s="65"/>
      <c r="N21" s="65"/>
      <c r="O21" s="65"/>
    </row>
    <row r="22" spans="1:15" ht="12.75" customHeight="1" x14ac:dyDescent="0.2">
      <c r="A22" s="14">
        <v>16</v>
      </c>
      <c r="B22" s="15">
        <f t="shared" si="6"/>
        <v>2942.88</v>
      </c>
      <c r="C22" s="15">
        <f t="shared" si="7"/>
        <v>4414.3999999999996</v>
      </c>
      <c r="D22" s="15">
        <f t="shared" si="8"/>
        <v>9367.2000000000007</v>
      </c>
      <c r="E22" s="44">
        <v>34</v>
      </c>
      <c r="F22" s="44">
        <v>70</v>
      </c>
      <c r="G22" s="15">
        <v>60</v>
      </c>
      <c r="H22" s="45">
        <f t="shared" si="0"/>
        <v>164</v>
      </c>
      <c r="I22" s="15">
        <f t="shared" si="1"/>
        <v>3106.88</v>
      </c>
      <c r="J22" s="15">
        <f t="shared" si="2"/>
        <v>4578.3999999999996</v>
      </c>
      <c r="K22" s="15">
        <f t="shared" si="3"/>
        <v>9531.2000000000007</v>
      </c>
      <c r="L22" s="65"/>
      <c r="M22" s="65"/>
      <c r="N22" s="65"/>
      <c r="O22" s="65"/>
    </row>
    <row r="23" spans="1:15" ht="12.75" customHeight="1" x14ac:dyDescent="0.2">
      <c r="A23" s="14">
        <v>17</v>
      </c>
      <c r="B23" s="15">
        <f t="shared" si="6"/>
        <v>3126.81</v>
      </c>
      <c r="C23" s="15">
        <f t="shared" si="7"/>
        <v>4690.2999999999993</v>
      </c>
      <c r="D23" s="15">
        <f t="shared" si="8"/>
        <v>9952.6500000000015</v>
      </c>
      <c r="E23" s="44">
        <v>34</v>
      </c>
      <c r="F23" s="44">
        <v>70</v>
      </c>
      <c r="G23" s="15">
        <v>60</v>
      </c>
      <c r="H23" s="45">
        <f t="shared" si="0"/>
        <v>164</v>
      </c>
      <c r="I23" s="15">
        <f t="shared" si="1"/>
        <v>3290.81</v>
      </c>
      <c r="J23" s="15">
        <f t="shared" si="2"/>
        <v>4854.2999999999993</v>
      </c>
      <c r="K23" s="15">
        <f t="shared" si="3"/>
        <v>10116.650000000001</v>
      </c>
      <c r="L23" s="65"/>
      <c r="M23" s="65"/>
      <c r="N23" s="65"/>
      <c r="O23" s="65"/>
    </row>
    <row r="24" spans="1:15" ht="12.75" customHeight="1" x14ac:dyDescent="0.2">
      <c r="A24" s="14">
        <v>18</v>
      </c>
      <c r="B24" s="15">
        <f t="shared" si="6"/>
        <v>3310.7400000000002</v>
      </c>
      <c r="C24" s="15">
        <f t="shared" si="7"/>
        <v>4966.2</v>
      </c>
      <c r="D24" s="15">
        <f t="shared" si="8"/>
        <v>10538.1</v>
      </c>
      <c r="E24" s="44">
        <v>34</v>
      </c>
      <c r="F24" s="44">
        <v>70</v>
      </c>
      <c r="G24" s="15">
        <v>60</v>
      </c>
      <c r="H24" s="45">
        <f t="shared" si="0"/>
        <v>164</v>
      </c>
      <c r="I24" s="15">
        <f t="shared" si="1"/>
        <v>3474.7400000000002</v>
      </c>
      <c r="J24" s="15">
        <f t="shared" si="2"/>
        <v>5130.2</v>
      </c>
      <c r="K24" s="15">
        <f t="shared" si="3"/>
        <v>10702.1</v>
      </c>
      <c r="L24" s="65"/>
      <c r="M24" s="65"/>
      <c r="N24" s="65"/>
      <c r="O24" s="65"/>
    </row>
    <row r="25" spans="1:15" ht="12.75" customHeight="1" x14ac:dyDescent="0.2">
      <c r="A25" s="14">
        <v>19</v>
      </c>
      <c r="B25" s="15">
        <f t="shared" si="6"/>
        <v>3494.67</v>
      </c>
      <c r="C25" s="15">
        <f t="shared" si="7"/>
        <v>5242.0999999999995</v>
      </c>
      <c r="D25" s="15">
        <f t="shared" si="8"/>
        <v>11123.550000000001</v>
      </c>
      <c r="E25" s="44">
        <v>34</v>
      </c>
      <c r="F25" s="44">
        <v>70</v>
      </c>
      <c r="G25" s="15">
        <v>60</v>
      </c>
      <c r="H25" s="45">
        <f t="shared" si="0"/>
        <v>164</v>
      </c>
      <c r="I25" s="15">
        <f t="shared" si="1"/>
        <v>3658.67</v>
      </c>
      <c r="J25" s="15">
        <f t="shared" si="2"/>
        <v>5406.0999999999995</v>
      </c>
      <c r="K25" s="15">
        <f t="shared" si="3"/>
        <v>11287.550000000001</v>
      </c>
      <c r="L25" s="65"/>
      <c r="M25" s="65"/>
      <c r="N25" s="65"/>
      <c r="O25" s="65"/>
    </row>
    <row r="26" spans="1:15" ht="12.75" customHeight="1" x14ac:dyDescent="0.2">
      <c r="A26" s="14">
        <v>20</v>
      </c>
      <c r="B26" s="15">
        <f t="shared" si="6"/>
        <v>3678.6000000000004</v>
      </c>
      <c r="C26" s="15">
        <f t="shared" si="7"/>
        <v>5518</v>
      </c>
      <c r="D26" s="15">
        <f t="shared" si="8"/>
        <v>11709</v>
      </c>
      <c r="E26" s="44">
        <v>34</v>
      </c>
      <c r="F26" s="44">
        <v>70</v>
      </c>
      <c r="G26" s="15">
        <v>60</v>
      </c>
      <c r="H26" s="45">
        <f t="shared" si="0"/>
        <v>164</v>
      </c>
      <c r="I26" s="15">
        <f t="shared" si="1"/>
        <v>3842.6000000000004</v>
      </c>
      <c r="J26" s="15">
        <f t="shared" si="2"/>
        <v>5682</v>
      </c>
      <c r="K26" s="15">
        <f t="shared" si="3"/>
        <v>11873</v>
      </c>
      <c r="L26" s="65"/>
      <c r="M26" s="65"/>
      <c r="N26" s="65"/>
      <c r="O26" s="65"/>
    </row>
    <row r="27" spans="1:15" ht="12.75" customHeight="1" x14ac:dyDescent="0.2">
      <c r="A27" s="14">
        <v>21</v>
      </c>
      <c r="B27" s="15">
        <f t="shared" si="6"/>
        <v>3862.53</v>
      </c>
      <c r="C27" s="15">
        <f t="shared" si="7"/>
        <v>5793.9</v>
      </c>
      <c r="D27" s="15">
        <f t="shared" si="8"/>
        <v>12294.45</v>
      </c>
      <c r="E27" s="44">
        <v>34</v>
      </c>
      <c r="F27" s="44">
        <v>70</v>
      </c>
      <c r="G27" s="15">
        <v>60</v>
      </c>
      <c r="H27" s="45">
        <f t="shared" si="0"/>
        <v>164</v>
      </c>
      <c r="I27" s="15">
        <f t="shared" si="1"/>
        <v>4026.53</v>
      </c>
      <c r="J27" s="15">
        <f t="shared" si="2"/>
        <v>5957.9</v>
      </c>
      <c r="K27" s="15">
        <f t="shared" si="3"/>
        <v>12458.45</v>
      </c>
      <c r="L27" s="65"/>
      <c r="M27" s="65"/>
      <c r="N27" s="65"/>
      <c r="O27" s="65"/>
    </row>
    <row r="28" spans="1:15" ht="12.75" customHeight="1" x14ac:dyDescent="0.2">
      <c r="A28" s="14">
        <v>22</v>
      </c>
      <c r="B28" s="15">
        <f t="shared" si="6"/>
        <v>4046.46</v>
      </c>
      <c r="C28" s="15">
        <f t="shared" si="7"/>
        <v>6069.7999999999993</v>
      </c>
      <c r="D28" s="15">
        <f t="shared" si="8"/>
        <v>12879.900000000001</v>
      </c>
      <c r="E28" s="44">
        <v>34</v>
      </c>
      <c r="F28" s="44">
        <v>70</v>
      </c>
      <c r="G28" s="15">
        <v>60</v>
      </c>
      <c r="H28" s="45">
        <f t="shared" si="0"/>
        <v>164</v>
      </c>
      <c r="I28" s="15">
        <f t="shared" si="1"/>
        <v>4210.46</v>
      </c>
      <c r="J28" s="15">
        <f t="shared" si="2"/>
        <v>6233.7999999999993</v>
      </c>
      <c r="K28" s="15">
        <f t="shared" si="3"/>
        <v>13043.900000000001</v>
      </c>
      <c r="L28" s="65"/>
      <c r="M28" s="65"/>
      <c r="N28" s="65"/>
      <c r="O28" s="65"/>
    </row>
    <row r="29" spans="1:15" ht="12.75" customHeight="1" x14ac:dyDescent="0.2">
      <c r="A29" s="14">
        <v>23</v>
      </c>
      <c r="B29" s="15">
        <f t="shared" si="6"/>
        <v>4230.3900000000003</v>
      </c>
      <c r="C29" s="15">
        <f t="shared" si="7"/>
        <v>6345.7</v>
      </c>
      <c r="D29" s="15">
        <f t="shared" si="8"/>
        <v>13465.35</v>
      </c>
      <c r="E29" s="44">
        <v>34</v>
      </c>
      <c r="F29" s="44">
        <v>70</v>
      </c>
      <c r="G29" s="15">
        <v>60</v>
      </c>
      <c r="H29" s="45">
        <f t="shared" si="0"/>
        <v>164</v>
      </c>
      <c r="I29" s="15">
        <f t="shared" si="1"/>
        <v>4394.3900000000003</v>
      </c>
      <c r="J29" s="15">
        <f t="shared" si="2"/>
        <v>6509.7</v>
      </c>
      <c r="K29" s="15">
        <f t="shared" si="3"/>
        <v>13629.35</v>
      </c>
      <c r="L29" s="65"/>
      <c r="M29" s="65"/>
      <c r="N29" s="65"/>
      <c r="O29" s="65"/>
    </row>
    <row r="30" spans="1:15" ht="12.75" customHeight="1" x14ac:dyDescent="0.2">
      <c r="A30" s="14">
        <v>24</v>
      </c>
      <c r="B30" s="15">
        <f t="shared" si="6"/>
        <v>4414.32</v>
      </c>
      <c r="C30" s="15">
        <f t="shared" si="7"/>
        <v>6621.5999999999995</v>
      </c>
      <c r="D30" s="15">
        <f t="shared" si="8"/>
        <v>14050.800000000001</v>
      </c>
      <c r="E30" s="44">
        <v>34</v>
      </c>
      <c r="F30" s="44">
        <v>70</v>
      </c>
      <c r="G30" s="15">
        <v>60</v>
      </c>
      <c r="H30" s="45">
        <f t="shared" si="0"/>
        <v>164</v>
      </c>
      <c r="I30" s="15">
        <f t="shared" si="1"/>
        <v>4578.32</v>
      </c>
      <c r="J30" s="15">
        <f t="shared" si="2"/>
        <v>6785.5999999999995</v>
      </c>
      <c r="K30" s="15">
        <f t="shared" si="3"/>
        <v>14214.800000000001</v>
      </c>
      <c r="L30" s="65"/>
      <c r="M30" s="65"/>
      <c r="N30" s="65"/>
      <c r="O30" s="65"/>
    </row>
    <row r="31" spans="1:15" ht="12.75" customHeight="1" x14ac:dyDescent="0.2">
      <c r="O31" s="20"/>
    </row>
    <row r="32" spans="1:15" ht="12.75" customHeight="1" x14ac:dyDescent="0.2"/>
    <row r="33" spans="1:6" ht="12.75" customHeight="1" x14ac:dyDescent="0.2">
      <c r="A33" s="27"/>
      <c r="B33" s="27" t="s">
        <v>45</v>
      </c>
    </row>
    <row r="34" spans="1:6" ht="12.75" customHeight="1" x14ac:dyDescent="0.2">
      <c r="B34" s="60" t="s">
        <v>13</v>
      </c>
    </row>
    <row r="35" spans="1:6" ht="12.75" customHeight="1" x14ac:dyDescent="0.2">
      <c r="B35" s="27" t="s">
        <v>26</v>
      </c>
    </row>
    <row r="36" spans="1:6" ht="12.75" customHeight="1" x14ac:dyDescent="0.2">
      <c r="B36" s="27" t="s">
        <v>44</v>
      </c>
    </row>
    <row r="37" spans="1:6" ht="12.75" customHeight="1" x14ac:dyDescent="0.2">
      <c r="B37" s="27"/>
    </row>
    <row r="38" spans="1:6" ht="9.75" customHeight="1" x14ac:dyDescent="0.2">
      <c r="A38" s="27"/>
      <c r="B38" s="27"/>
    </row>
    <row r="39" spans="1:6" x14ac:dyDescent="0.2">
      <c r="B39" s="81"/>
      <c r="C39" s="113" t="s">
        <v>14</v>
      </c>
      <c r="D39" s="113"/>
      <c r="E39" s="113"/>
      <c r="F39" s="113"/>
    </row>
    <row r="40" spans="1:6" x14ac:dyDescent="0.2">
      <c r="B40" s="81"/>
      <c r="C40" s="113" t="s">
        <v>15</v>
      </c>
      <c r="D40" s="113"/>
      <c r="E40" s="113"/>
      <c r="F40" s="113"/>
    </row>
    <row r="41" spans="1:6" x14ac:dyDescent="0.2">
      <c r="B41" s="81"/>
      <c r="C41" s="98" t="s">
        <v>16</v>
      </c>
      <c r="D41" s="98" t="s">
        <v>17</v>
      </c>
      <c r="E41" s="98" t="s">
        <v>18</v>
      </c>
      <c r="F41" s="98" t="s">
        <v>19</v>
      </c>
    </row>
    <row r="42" spans="1:6" x14ac:dyDescent="0.2">
      <c r="B42" s="81" t="s">
        <v>20</v>
      </c>
      <c r="C42" s="83">
        <v>580</v>
      </c>
      <c r="D42" s="83">
        <v>377</v>
      </c>
      <c r="E42" s="83">
        <v>377</v>
      </c>
      <c r="F42" s="83">
        <v>305</v>
      </c>
    </row>
    <row r="43" spans="1:6" x14ac:dyDescent="0.2">
      <c r="B43" s="81" t="s">
        <v>21</v>
      </c>
      <c r="C43" s="83">
        <v>716</v>
      </c>
      <c r="D43" s="83">
        <v>466</v>
      </c>
      <c r="E43" s="83">
        <v>466</v>
      </c>
      <c r="F43" s="83">
        <v>377</v>
      </c>
    </row>
    <row r="44" spans="1:6" x14ac:dyDescent="0.2">
      <c r="B44" s="81" t="s">
        <v>22</v>
      </c>
      <c r="C44" s="84">
        <v>1289</v>
      </c>
      <c r="D44" s="83">
        <v>839</v>
      </c>
      <c r="E44" s="83">
        <v>839</v>
      </c>
      <c r="F44" s="83">
        <v>679</v>
      </c>
    </row>
    <row r="45" spans="1:6" x14ac:dyDescent="0.2">
      <c r="B45" s="81" t="s">
        <v>23</v>
      </c>
      <c r="C45" s="85">
        <v>2721</v>
      </c>
      <c r="D45" s="85">
        <v>1772</v>
      </c>
      <c r="E45" s="85">
        <v>1772</v>
      </c>
      <c r="F45" s="85">
        <v>1435</v>
      </c>
    </row>
  </sheetData>
  <mergeCells count="6">
    <mergeCell ref="C39:F39"/>
    <mergeCell ref="C40:F40"/>
    <mergeCell ref="E4:G4"/>
    <mergeCell ref="E5:E6"/>
    <mergeCell ref="F5:F6"/>
    <mergeCell ref="G5:G6"/>
  </mergeCells>
  <pageMargins left="0.2" right="0.2" top="0.25" bottom="0.2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Normal="100" workbookViewId="0">
      <selection activeCell="C13" sqref="C13:C30"/>
    </sheetView>
  </sheetViews>
  <sheetFormatPr defaultColWidth="9.140625" defaultRowHeight="12.75" x14ac:dyDescent="0.2"/>
  <cols>
    <col min="1" max="1" width="12.85546875" style="79" customWidth="1"/>
    <col min="2" max="13" width="12.85546875" style="5" customWidth="1"/>
    <col min="14" max="16384" width="9.140625" style="5"/>
  </cols>
  <sheetData>
    <row r="1" spans="1:13" ht="18.75" x14ac:dyDescent="0.3">
      <c r="A1" s="130" t="s">
        <v>62</v>
      </c>
      <c r="B1" s="130"/>
      <c r="C1" s="130"/>
      <c r="D1" s="130"/>
      <c r="E1" s="130"/>
      <c r="F1" s="130"/>
      <c r="G1" s="130"/>
      <c r="H1" s="130"/>
    </row>
    <row r="4" spans="1:13" x14ac:dyDescent="0.2">
      <c r="A4" s="47"/>
      <c r="B4" s="41" t="s">
        <v>5</v>
      </c>
      <c r="C4" s="42"/>
      <c r="D4" s="114" t="s">
        <v>8</v>
      </c>
      <c r="E4" s="115"/>
      <c r="F4" s="116"/>
      <c r="G4" s="25"/>
      <c r="H4" s="8" t="s">
        <v>9</v>
      </c>
      <c r="I4" s="8" t="s">
        <v>9</v>
      </c>
      <c r="J4" s="66"/>
      <c r="K4" s="62"/>
      <c r="L4" s="62"/>
      <c r="M4" s="62"/>
    </row>
    <row r="5" spans="1:13" ht="12.75" customHeight="1" x14ac:dyDescent="0.2">
      <c r="A5" s="51" t="s">
        <v>0</v>
      </c>
      <c r="B5" s="32" t="s">
        <v>60</v>
      </c>
      <c r="C5" s="33" t="s">
        <v>61</v>
      </c>
      <c r="D5" s="121" t="s">
        <v>6</v>
      </c>
      <c r="E5" s="121" t="s">
        <v>7</v>
      </c>
      <c r="F5" s="122" t="s">
        <v>48</v>
      </c>
      <c r="G5" s="24" t="s">
        <v>9</v>
      </c>
      <c r="H5" s="10" t="s">
        <v>10</v>
      </c>
      <c r="I5" s="10" t="s">
        <v>10</v>
      </c>
      <c r="J5" s="66"/>
      <c r="K5" s="62"/>
      <c r="L5" s="62"/>
      <c r="M5" s="62"/>
    </row>
    <row r="6" spans="1:13" x14ac:dyDescent="0.2">
      <c r="A6" s="34" t="s">
        <v>1</v>
      </c>
      <c r="B6" s="22" t="s">
        <v>2</v>
      </c>
      <c r="C6" s="11" t="s">
        <v>4</v>
      </c>
      <c r="D6" s="118"/>
      <c r="E6" s="118"/>
      <c r="F6" s="123"/>
      <c r="G6" s="12" t="s">
        <v>8</v>
      </c>
      <c r="H6" s="11" t="s">
        <v>2</v>
      </c>
      <c r="I6" s="11" t="s">
        <v>11</v>
      </c>
      <c r="J6" s="57"/>
      <c r="K6" s="29"/>
      <c r="L6" s="29"/>
      <c r="M6" s="64"/>
    </row>
    <row r="7" spans="1:13" ht="12.75" customHeight="1" x14ac:dyDescent="0.2">
      <c r="A7" s="89">
        <v>1</v>
      </c>
      <c r="B7" s="15">
        <v>427.08</v>
      </c>
      <c r="C7" s="15">
        <v>427.08</v>
      </c>
      <c r="D7" s="44">
        <v>34</v>
      </c>
      <c r="E7" s="44">
        <v>70</v>
      </c>
      <c r="F7" s="44">
        <v>0</v>
      </c>
      <c r="G7" s="45">
        <f t="shared" ref="G7:G30" si="0">SUM(D7:F7)</f>
        <v>104</v>
      </c>
      <c r="H7" s="15">
        <f>SUM(B7,GG7)</f>
        <v>427.08</v>
      </c>
      <c r="I7" s="15">
        <f t="shared" ref="I7:I12" si="1">SUM(B7,G7)</f>
        <v>531.07999999999993</v>
      </c>
      <c r="J7" s="67"/>
      <c r="K7" s="65"/>
      <c r="L7" s="65"/>
      <c r="M7" s="65"/>
    </row>
    <row r="8" spans="1:13" ht="12.75" customHeight="1" x14ac:dyDescent="0.2">
      <c r="A8" s="80">
        <v>2</v>
      </c>
      <c r="B8" s="15">
        <f t="shared" ref="B8:B13" si="2">A8*427.08</f>
        <v>854.16</v>
      </c>
      <c r="C8" s="15">
        <f>A8*427.08</f>
        <v>854.16</v>
      </c>
      <c r="D8" s="44">
        <v>34</v>
      </c>
      <c r="E8" s="44">
        <v>70</v>
      </c>
      <c r="F8" s="15">
        <v>0</v>
      </c>
      <c r="G8" s="45">
        <f t="shared" si="0"/>
        <v>104</v>
      </c>
      <c r="H8" s="15">
        <f t="shared" ref="H8:H30" si="3">SUM(B8,G8)</f>
        <v>958.16</v>
      </c>
      <c r="I8" s="15">
        <f t="shared" si="1"/>
        <v>958.16</v>
      </c>
      <c r="J8" s="67"/>
      <c r="K8" s="65"/>
      <c r="L8" s="65"/>
      <c r="M8" s="65"/>
    </row>
    <row r="9" spans="1:13" ht="12.75" customHeight="1" x14ac:dyDescent="0.2">
      <c r="A9" s="80">
        <v>3</v>
      </c>
      <c r="B9" s="15">
        <f t="shared" si="2"/>
        <v>1281.24</v>
      </c>
      <c r="C9" s="15">
        <f>A9*427.08</f>
        <v>1281.24</v>
      </c>
      <c r="D9" s="44">
        <v>34</v>
      </c>
      <c r="E9" s="44">
        <v>70</v>
      </c>
      <c r="F9" s="15">
        <v>60</v>
      </c>
      <c r="G9" s="45">
        <f t="shared" si="0"/>
        <v>164</v>
      </c>
      <c r="H9" s="15">
        <f t="shared" si="3"/>
        <v>1445.24</v>
      </c>
      <c r="I9" s="15">
        <f t="shared" si="1"/>
        <v>1445.24</v>
      </c>
      <c r="J9" s="67"/>
      <c r="K9" s="65"/>
      <c r="L9" s="65"/>
      <c r="M9" s="65"/>
    </row>
    <row r="10" spans="1:13" ht="12.75" customHeight="1" x14ac:dyDescent="0.2">
      <c r="A10" s="80">
        <v>4</v>
      </c>
      <c r="B10" s="15">
        <f t="shared" si="2"/>
        <v>1708.32</v>
      </c>
      <c r="C10" s="15">
        <f>A10*C7</f>
        <v>1708.32</v>
      </c>
      <c r="D10" s="44">
        <v>34</v>
      </c>
      <c r="E10" s="44">
        <v>70</v>
      </c>
      <c r="F10" s="15">
        <v>60</v>
      </c>
      <c r="G10" s="45">
        <f t="shared" si="0"/>
        <v>164</v>
      </c>
      <c r="H10" s="15">
        <f t="shared" si="3"/>
        <v>1872.32</v>
      </c>
      <c r="I10" s="15">
        <f t="shared" si="1"/>
        <v>1872.32</v>
      </c>
      <c r="J10" s="67"/>
      <c r="K10" s="65"/>
      <c r="L10" s="65"/>
      <c r="M10" s="65"/>
    </row>
    <row r="11" spans="1:13" ht="12.75" customHeight="1" x14ac:dyDescent="0.2">
      <c r="A11" s="80">
        <v>5</v>
      </c>
      <c r="B11" s="15">
        <f t="shared" si="2"/>
        <v>2135.4</v>
      </c>
      <c r="C11" s="15">
        <f>A11*C7</f>
        <v>2135.4</v>
      </c>
      <c r="D11" s="44">
        <v>34</v>
      </c>
      <c r="E11" s="44">
        <v>70</v>
      </c>
      <c r="F11" s="15">
        <v>60</v>
      </c>
      <c r="G11" s="45">
        <f t="shared" si="0"/>
        <v>164</v>
      </c>
      <c r="H11" s="15">
        <f t="shared" si="3"/>
        <v>2299.4</v>
      </c>
      <c r="I11" s="15">
        <f t="shared" si="1"/>
        <v>2299.4</v>
      </c>
      <c r="J11" s="67"/>
      <c r="K11" s="65"/>
      <c r="L11" s="65"/>
      <c r="M11" s="65"/>
    </row>
    <row r="12" spans="1:13" ht="12.75" customHeight="1" x14ac:dyDescent="0.2">
      <c r="A12" s="80">
        <v>6</v>
      </c>
      <c r="B12" s="15">
        <f t="shared" si="2"/>
        <v>2562.48</v>
      </c>
      <c r="C12" s="15">
        <f>A12*C7</f>
        <v>2562.48</v>
      </c>
      <c r="D12" s="44">
        <v>34</v>
      </c>
      <c r="E12" s="44">
        <v>70</v>
      </c>
      <c r="F12" s="15">
        <v>60</v>
      </c>
      <c r="G12" s="45">
        <f t="shared" si="0"/>
        <v>164</v>
      </c>
      <c r="H12" s="15">
        <f t="shared" si="3"/>
        <v>2726.48</v>
      </c>
      <c r="I12" s="15">
        <f t="shared" si="1"/>
        <v>2726.48</v>
      </c>
      <c r="J12" s="67"/>
      <c r="K12" s="65"/>
      <c r="L12" s="65"/>
      <c r="M12" s="65"/>
    </row>
    <row r="13" spans="1:13" ht="12.75" customHeight="1" x14ac:dyDescent="0.2">
      <c r="A13" s="80">
        <v>7</v>
      </c>
      <c r="B13" s="15">
        <f t="shared" si="2"/>
        <v>2989.56</v>
      </c>
      <c r="C13" s="15">
        <f t="shared" ref="C13:C30" si="4">716.93*A13</f>
        <v>5018.5099999999993</v>
      </c>
      <c r="D13" s="44">
        <v>34</v>
      </c>
      <c r="E13" s="44">
        <v>70</v>
      </c>
      <c r="F13" s="15">
        <v>60</v>
      </c>
      <c r="G13" s="45">
        <f t="shared" si="0"/>
        <v>164</v>
      </c>
      <c r="H13" s="15">
        <f t="shared" si="3"/>
        <v>3153.56</v>
      </c>
      <c r="I13" s="15">
        <f t="shared" ref="I13:I30" si="5">SUM(C13,G13)</f>
        <v>5182.5099999999993</v>
      </c>
      <c r="J13" s="67"/>
      <c r="K13" s="65"/>
      <c r="L13" s="65"/>
      <c r="M13" s="65"/>
    </row>
    <row r="14" spans="1:13" ht="12.75" customHeight="1" x14ac:dyDescent="0.2">
      <c r="A14" s="80">
        <v>8</v>
      </c>
      <c r="B14" s="15">
        <f>A14*B7</f>
        <v>3416.64</v>
      </c>
      <c r="C14" s="15">
        <f t="shared" si="4"/>
        <v>5735.44</v>
      </c>
      <c r="D14" s="44">
        <v>34</v>
      </c>
      <c r="E14" s="44">
        <v>70</v>
      </c>
      <c r="F14" s="15">
        <v>60</v>
      </c>
      <c r="G14" s="45">
        <f t="shared" si="0"/>
        <v>164</v>
      </c>
      <c r="H14" s="15">
        <f t="shared" si="3"/>
        <v>3580.64</v>
      </c>
      <c r="I14" s="15">
        <f t="shared" si="5"/>
        <v>5899.44</v>
      </c>
      <c r="J14" s="67"/>
      <c r="K14" s="65"/>
      <c r="L14" s="65"/>
      <c r="M14" s="65"/>
    </row>
    <row r="15" spans="1:13" ht="12.75" customHeight="1" x14ac:dyDescent="0.2">
      <c r="A15" s="80">
        <v>9</v>
      </c>
      <c r="B15" s="15">
        <f>A15*B7</f>
        <v>3843.72</v>
      </c>
      <c r="C15" s="15">
        <f t="shared" si="4"/>
        <v>6452.37</v>
      </c>
      <c r="D15" s="44">
        <v>34</v>
      </c>
      <c r="E15" s="44">
        <v>70</v>
      </c>
      <c r="F15" s="15">
        <v>60</v>
      </c>
      <c r="G15" s="45">
        <f t="shared" si="0"/>
        <v>164</v>
      </c>
      <c r="H15" s="15">
        <f t="shared" si="3"/>
        <v>4007.72</v>
      </c>
      <c r="I15" s="15">
        <f t="shared" si="5"/>
        <v>6616.37</v>
      </c>
      <c r="J15" s="67"/>
      <c r="K15" s="65"/>
      <c r="L15" s="65"/>
      <c r="M15" s="65"/>
    </row>
    <row r="16" spans="1:13" ht="12.75" customHeight="1" x14ac:dyDescent="0.2">
      <c r="A16" s="80">
        <v>10</v>
      </c>
      <c r="B16" s="15">
        <f>A16*B7</f>
        <v>4270.8</v>
      </c>
      <c r="C16" s="15">
        <f t="shared" si="4"/>
        <v>7169.2999999999993</v>
      </c>
      <c r="D16" s="44">
        <v>34</v>
      </c>
      <c r="E16" s="44">
        <v>70</v>
      </c>
      <c r="F16" s="15">
        <v>60</v>
      </c>
      <c r="G16" s="45">
        <f t="shared" si="0"/>
        <v>164</v>
      </c>
      <c r="H16" s="15">
        <f t="shared" si="3"/>
        <v>4434.8</v>
      </c>
      <c r="I16" s="15">
        <f t="shared" si="5"/>
        <v>7333.2999999999993</v>
      </c>
      <c r="J16" s="67"/>
      <c r="K16" s="65"/>
      <c r="L16" s="65"/>
      <c r="M16" s="65"/>
    </row>
    <row r="17" spans="1:13" ht="12.75" customHeight="1" x14ac:dyDescent="0.2">
      <c r="A17" s="80">
        <v>11</v>
      </c>
      <c r="B17" s="15">
        <f>A17*B7</f>
        <v>4697.88</v>
      </c>
      <c r="C17" s="15">
        <f t="shared" si="4"/>
        <v>7886.23</v>
      </c>
      <c r="D17" s="44">
        <v>34</v>
      </c>
      <c r="E17" s="44">
        <v>70</v>
      </c>
      <c r="F17" s="15">
        <v>60</v>
      </c>
      <c r="G17" s="45">
        <f t="shared" si="0"/>
        <v>164</v>
      </c>
      <c r="H17" s="15">
        <f t="shared" si="3"/>
        <v>4861.88</v>
      </c>
      <c r="I17" s="15">
        <f t="shared" si="5"/>
        <v>8050.23</v>
      </c>
      <c r="J17" s="67"/>
      <c r="K17" s="65"/>
      <c r="L17" s="65"/>
      <c r="M17" s="65"/>
    </row>
    <row r="18" spans="1:13" ht="12.75" customHeight="1" x14ac:dyDescent="0.2">
      <c r="A18" s="80">
        <v>12</v>
      </c>
      <c r="B18" s="15">
        <f>A18*B7</f>
        <v>5124.96</v>
      </c>
      <c r="C18" s="15">
        <f t="shared" si="4"/>
        <v>8603.16</v>
      </c>
      <c r="D18" s="44">
        <v>34</v>
      </c>
      <c r="E18" s="44">
        <v>70</v>
      </c>
      <c r="F18" s="15">
        <v>60</v>
      </c>
      <c r="G18" s="45">
        <f t="shared" si="0"/>
        <v>164</v>
      </c>
      <c r="H18" s="15">
        <f t="shared" si="3"/>
        <v>5288.96</v>
      </c>
      <c r="I18" s="15">
        <f t="shared" si="5"/>
        <v>8767.16</v>
      </c>
      <c r="J18" s="67"/>
      <c r="K18" s="65"/>
      <c r="L18" s="65"/>
      <c r="M18" s="65"/>
    </row>
    <row r="19" spans="1:13" ht="12.75" customHeight="1" x14ac:dyDescent="0.2">
      <c r="A19" s="80">
        <v>13</v>
      </c>
      <c r="B19" s="15">
        <f>A19*B7</f>
        <v>5552.04</v>
      </c>
      <c r="C19" s="15">
        <f t="shared" si="4"/>
        <v>9320.09</v>
      </c>
      <c r="D19" s="44">
        <v>34</v>
      </c>
      <c r="E19" s="44">
        <v>70</v>
      </c>
      <c r="F19" s="15">
        <v>60</v>
      </c>
      <c r="G19" s="45">
        <f t="shared" si="0"/>
        <v>164</v>
      </c>
      <c r="H19" s="15">
        <f t="shared" si="3"/>
        <v>5716.04</v>
      </c>
      <c r="I19" s="15">
        <f t="shared" si="5"/>
        <v>9484.09</v>
      </c>
      <c r="J19" s="67"/>
      <c r="K19" s="65"/>
      <c r="L19" s="65"/>
      <c r="M19" s="65"/>
    </row>
    <row r="20" spans="1:13" ht="12.75" customHeight="1" x14ac:dyDescent="0.2">
      <c r="A20" s="80">
        <v>14</v>
      </c>
      <c r="B20" s="15">
        <f>A20*B7</f>
        <v>5979.12</v>
      </c>
      <c r="C20" s="15">
        <f t="shared" si="4"/>
        <v>10037.019999999999</v>
      </c>
      <c r="D20" s="44">
        <v>34</v>
      </c>
      <c r="E20" s="44">
        <v>70</v>
      </c>
      <c r="F20" s="15">
        <v>60</v>
      </c>
      <c r="G20" s="45">
        <f t="shared" si="0"/>
        <v>164</v>
      </c>
      <c r="H20" s="15">
        <f t="shared" si="3"/>
        <v>6143.12</v>
      </c>
      <c r="I20" s="15">
        <f t="shared" si="5"/>
        <v>10201.019999999999</v>
      </c>
      <c r="J20" s="67"/>
      <c r="K20" s="65"/>
      <c r="L20" s="65"/>
      <c r="M20" s="65"/>
    </row>
    <row r="21" spans="1:13" ht="12.75" customHeight="1" x14ac:dyDescent="0.2">
      <c r="A21" s="80">
        <v>15</v>
      </c>
      <c r="B21" s="15">
        <f>A21*B7</f>
        <v>6406.2</v>
      </c>
      <c r="C21" s="15">
        <f t="shared" si="4"/>
        <v>10753.949999999999</v>
      </c>
      <c r="D21" s="44">
        <v>34</v>
      </c>
      <c r="E21" s="44">
        <v>70</v>
      </c>
      <c r="F21" s="15">
        <v>60</v>
      </c>
      <c r="G21" s="45">
        <f t="shared" si="0"/>
        <v>164</v>
      </c>
      <c r="H21" s="15">
        <f t="shared" si="3"/>
        <v>6570.2</v>
      </c>
      <c r="I21" s="15">
        <f t="shared" si="5"/>
        <v>10917.949999999999</v>
      </c>
      <c r="J21" s="67"/>
      <c r="K21" s="65"/>
      <c r="L21" s="65"/>
      <c r="M21" s="65"/>
    </row>
    <row r="22" spans="1:13" ht="12.75" customHeight="1" x14ac:dyDescent="0.2">
      <c r="A22" s="80">
        <v>16</v>
      </c>
      <c r="B22" s="15">
        <f>A22*B7</f>
        <v>6833.28</v>
      </c>
      <c r="C22" s="15">
        <f t="shared" si="4"/>
        <v>11470.88</v>
      </c>
      <c r="D22" s="44">
        <v>34</v>
      </c>
      <c r="E22" s="44">
        <v>70</v>
      </c>
      <c r="F22" s="15">
        <v>60</v>
      </c>
      <c r="G22" s="45">
        <f t="shared" si="0"/>
        <v>164</v>
      </c>
      <c r="H22" s="15">
        <f t="shared" si="3"/>
        <v>6997.28</v>
      </c>
      <c r="I22" s="15">
        <f t="shared" si="5"/>
        <v>11634.88</v>
      </c>
      <c r="J22" s="67"/>
      <c r="K22" s="65"/>
      <c r="L22" s="65"/>
      <c r="M22" s="65"/>
    </row>
    <row r="23" spans="1:13" ht="12.75" customHeight="1" x14ac:dyDescent="0.2">
      <c r="A23" s="80">
        <v>17</v>
      </c>
      <c r="B23" s="15">
        <f>A23*B7</f>
        <v>7260.36</v>
      </c>
      <c r="C23" s="15">
        <f t="shared" si="4"/>
        <v>12187.81</v>
      </c>
      <c r="D23" s="44">
        <v>34</v>
      </c>
      <c r="E23" s="44">
        <v>70</v>
      </c>
      <c r="F23" s="15">
        <v>60</v>
      </c>
      <c r="G23" s="45">
        <f t="shared" si="0"/>
        <v>164</v>
      </c>
      <c r="H23" s="15">
        <f t="shared" si="3"/>
        <v>7424.36</v>
      </c>
      <c r="I23" s="15">
        <f t="shared" si="5"/>
        <v>12351.81</v>
      </c>
      <c r="J23" s="67"/>
      <c r="K23" s="65"/>
      <c r="L23" s="65"/>
      <c r="M23" s="65"/>
    </row>
    <row r="24" spans="1:13" ht="12.75" customHeight="1" x14ac:dyDescent="0.2">
      <c r="A24" s="80">
        <v>18</v>
      </c>
      <c r="B24" s="15">
        <f>A24*B7</f>
        <v>7687.44</v>
      </c>
      <c r="C24" s="15">
        <f t="shared" si="4"/>
        <v>12904.74</v>
      </c>
      <c r="D24" s="44">
        <v>34</v>
      </c>
      <c r="E24" s="44">
        <v>70</v>
      </c>
      <c r="F24" s="15">
        <v>60</v>
      </c>
      <c r="G24" s="45">
        <f t="shared" si="0"/>
        <v>164</v>
      </c>
      <c r="H24" s="15">
        <f t="shared" si="3"/>
        <v>7851.44</v>
      </c>
      <c r="I24" s="15">
        <f t="shared" si="5"/>
        <v>13068.74</v>
      </c>
      <c r="J24" s="67"/>
      <c r="K24" s="65"/>
      <c r="L24" s="65"/>
      <c r="M24" s="65"/>
    </row>
    <row r="25" spans="1:13" ht="12.75" customHeight="1" x14ac:dyDescent="0.2">
      <c r="A25" s="80">
        <v>19</v>
      </c>
      <c r="B25" s="15">
        <f>A25*B7</f>
        <v>8114.5199999999995</v>
      </c>
      <c r="C25" s="15">
        <f t="shared" si="4"/>
        <v>13621.669999999998</v>
      </c>
      <c r="D25" s="44">
        <v>34</v>
      </c>
      <c r="E25" s="44">
        <v>70</v>
      </c>
      <c r="F25" s="15">
        <v>60</v>
      </c>
      <c r="G25" s="45">
        <f t="shared" si="0"/>
        <v>164</v>
      </c>
      <c r="H25" s="15">
        <f t="shared" si="3"/>
        <v>8278.52</v>
      </c>
      <c r="I25" s="15">
        <f t="shared" si="5"/>
        <v>13785.669999999998</v>
      </c>
      <c r="J25" s="67"/>
      <c r="K25" s="65"/>
      <c r="L25" s="65"/>
      <c r="M25" s="65"/>
    </row>
    <row r="26" spans="1:13" ht="12.75" customHeight="1" x14ac:dyDescent="0.2">
      <c r="A26" s="80">
        <v>20</v>
      </c>
      <c r="B26" s="15">
        <f>A26*B7</f>
        <v>8541.6</v>
      </c>
      <c r="C26" s="15">
        <f t="shared" si="4"/>
        <v>14338.599999999999</v>
      </c>
      <c r="D26" s="44">
        <v>34</v>
      </c>
      <c r="E26" s="44">
        <v>70</v>
      </c>
      <c r="F26" s="15">
        <v>60</v>
      </c>
      <c r="G26" s="45">
        <f t="shared" si="0"/>
        <v>164</v>
      </c>
      <c r="H26" s="15">
        <f t="shared" si="3"/>
        <v>8705.6</v>
      </c>
      <c r="I26" s="15">
        <f t="shared" si="5"/>
        <v>14502.599999999999</v>
      </c>
      <c r="J26" s="67"/>
      <c r="K26" s="65"/>
      <c r="L26" s="65"/>
      <c r="M26" s="65"/>
    </row>
    <row r="27" spans="1:13" ht="12.75" customHeight="1" x14ac:dyDescent="0.2">
      <c r="A27" s="80">
        <v>21</v>
      </c>
      <c r="B27" s="15">
        <f>A27*B7</f>
        <v>8968.68</v>
      </c>
      <c r="C27" s="15">
        <f t="shared" si="4"/>
        <v>15055.529999999999</v>
      </c>
      <c r="D27" s="44">
        <v>34</v>
      </c>
      <c r="E27" s="44">
        <v>70</v>
      </c>
      <c r="F27" s="15">
        <v>60</v>
      </c>
      <c r="G27" s="45">
        <f t="shared" si="0"/>
        <v>164</v>
      </c>
      <c r="H27" s="15">
        <f t="shared" si="3"/>
        <v>9132.68</v>
      </c>
      <c r="I27" s="15">
        <f t="shared" si="5"/>
        <v>15219.529999999999</v>
      </c>
      <c r="J27" s="67"/>
      <c r="K27" s="65"/>
      <c r="L27" s="65"/>
      <c r="M27" s="65"/>
    </row>
    <row r="28" spans="1:13" ht="12.75" customHeight="1" x14ac:dyDescent="0.2">
      <c r="A28" s="80">
        <v>22</v>
      </c>
      <c r="B28" s="15">
        <f>A28*B7</f>
        <v>9395.76</v>
      </c>
      <c r="C28" s="15">
        <f t="shared" si="4"/>
        <v>15772.46</v>
      </c>
      <c r="D28" s="44">
        <v>34</v>
      </c>
      <c r="E28" s="44">
        <v>70</v>
      </c>
      <c r="F28" s="15">
        <v>60</v>
      </c>
      <c r="G28" s="45">
        <f t="shared" si="0"/>
        <v>164</v>
      </c>
      <c r="H28" s="15">
        <f t="shared" si="3"/>
        <v>9559.76</v>
      </c>
      <c r="I28" s="15">
        <f t="shared" si="5"/>
        <v>15936.46</v>
      </c>
      <c r="J28" s="67"/>
      <c r="K28" s="65"/>
      <c r="L28" s="65"/>
      <c r="M28" s="65"/>
    </row>
    <row r="29" spans="1:13" ht="12.75" customHeight="1" x14ac:dyDescent="0.2">
      <c r="A29" s="80">
        <v>23</v>
      </c>
      <c r="B29" s="15">
        <f>A29*B7</f>
        <v>9822.84</v>
      </c>
      <c r="C29" s="15">
        <f t="shared" si="4"/>
        <v>16489.39</v>
      </c>
      <c r="D29" s="44">
        <v>34</v>
      </c>
      <c r="E29" s="44">
        <v>70</v>
      </c>
      <c r="F29" s="15">
        <v>60</v>
      </c>
      <c r="G29" s="45">
        <f t="shared" si="0"/>
        <v>164</v>
      </c>
      <c r="H29" s="15">
        <f t="shared" si="3"/>
        <v>9986.84</v>
      </c>
      <c r="I29" s="15">
        <f t="shared" si="5"/>
        <v>16653.39</v>
      </c>
      <c r="J29" s="67"/>
      <c r="K29" s="65"/>
      <c r="L29" s="65"/>
      <c r="M29" s="65"/>
    </row>
    <row r="30" spans="1:13" ht="12.75" customHeight="1" x14ac:dyDescent="0.2">
      <c r="A30" s="80">
        <v>24</v>
      </c>
      <c r="B30" s="15">
        <f>A30*B7</f>
        <v>10249.92</v>
      </c>
      <c r="C30" s="15">
        <f t="shared" si="4"/>
        <v>17206.32</v>
      </c>
      <c r="D30" s="44">
        <v>34</v>
      </c>
      <c r="E30" s="44">
        <v>70</v>
      </c>
      <c r="F30" s="15">
        <v>60</v>
      </c>
      <c r="G30" s="45">
        <f t="shared" si="0"/>
        <v>164</v>
      </c>
      <c r="H30" s="15">
        <f t="shared" si="3"/>
        <v>10413.92</v>
      </c>
      <c r="I30" s="15">
        <f t="shared" si="5"/>
        <v>17370.32</v>
      </c>
      <c r="J30" s="67"/>
      <c r="K30" s="65"/>
      <c r="L30" s="65"/>
      <c r="M30" s="65"/>
    </row>
    <row r="33" spans="2:5" x14ac:dyDescent="0.2">
      <c r="B33" s="60" t="s">
        <v>27</v>
      </c>
    </row>
    <row r="34" spans="2:5" x14ac:dyDescent="0.2">
      <c r="B34" s="27" t="s">
        <v>26</v>
      </c>
    </row>
    <row r="35" spans="2:5" x14ac:dyDescent="0.2">
      <c r="B35" s="27" t="s">
        <v>44</v>
      </c>
    </row>
    <row r="36" spans="2:5" ht="9.75" customHeight="1" x14ac:dyDescent="0.2">
      <c r="B36" s="27"/>
    </row>
    <row r="37" spans="2:5" x14ac:dyDescent="0.2">
      <c r="B37" s="27"/>
    </row>
    <row r="38" spans="2:5" x14ac:dyDescent="0.2">
      <c r="B38" s="81"/>
      <c r="C38" s="113" t="s">
        <v>14</v>
      </c>
      <c r="D38" s="113"/>
      <c r="E38" s="113"/>
    </row>
    <row r="39" spans="2:5" x14ac:dyDescent="0.2">
      <c r="B39" s="81"/>
      <c r="C39" s="113" t="s">
        <v>15</v>
      </c>
      <c r="D39" s="113"/>
      <c r="E39" s="113"/>
    </row>
    <row r="40" spans="2:5" x14ac:dyDescent="0.2">
      <c r="B40" s="81"/>
      <c r="C40" s="99" t="s">
        <v>16</v>
      </c>
      <c r="D40" s="99" t="s">
        <v>17</v>
      </c>
      <c r="E40" s="99" t="s">
        <v>18</v>
      </c>
    </row>
    <row r="41" spans="2:5" x14ac:dyDescent="0.2">
      <c r="B41" s="81" t="s">
        <v>20</v>
      </c>
      <c r="C41" s="83">
        <v>580</v>
      </c>
      <c r="D41" s="83">
        <v>377</v>
      </c>
      <c r="E41" s="83">
        <v>377</v>
      </c>
    </row>
    <row r="42" spans="2:5" x14ac:dyDescent="0.2">
      <c r="B42" s="81" t="s">
        <v>21</v>
      </c>
      <c r="C42" s="83">
        <v>716</v>
      </c>
      <c r="D42" s="83">
        <v>466</v>
      </c>
      <c r="E42" s="83">
        <v>466</v>
      </c>
    </row>
    <row r="43" spans="2:5" x14ac:dyDescent="0.2">
      <c r="B43" s="81" t="s">
        <v>22</v>
      </c>
      <c r="C43" s="84">
        <v>1289</v>
      </c>
      <c r="D43" s="83">
        <v>839</v>
      </c>
      <c r="E43" s="83">
        <v>839</v>
      </c>
    </row>
    <row r="44" spans="2:5" x14ac:dyDescent="0.2">
      <c r="B44" s="81" t="s">
        <v>23</v>
      </c>
      <c r="C44" s="85">
        <v>2721</v>
      </c>
      <c r="D44" s="85">
        <v>1772</v>
      </c>
      <c r="E44" s="85">
        <v>1772</v>
      </c>
    </row>
  </sheetData>
  <mergeCells count="7">
    <mergeCell ref="A1:H1"/>
    <mergeCell ref="C38:E38"/>
    <mergeCell ref="C39:E39"/>
    <mergeCell ref="D4:F4"/>
    <mergeCell ref="D5:D6"/>
    <mergeCell ref="E5:E6"/>
    <mergeCell ref="F5:F6"/>
  </mergeCells>
  <pageMargins left="0.2" right="0.2" top="0.25" bottom="0.25" header="0.3" footer="0.3"/>
  <pageSetup orientation="landscape"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selection activeCell="C14" sqref="C14:C30"/>
    </sheetView>
  </sheetViews>
  <sheetFormatPr defaultColWidth="9.140625" defaultRowHeight="12.75" x14ac:dyDescent="0.2"/>
  <cols>
    <col min="1" max="1" width="13.7109375" style="79" customWidth="1"/>
    <col min="2" max="9" width="13.7109375" style="5" customWidth="1"/>
    <col min="10" max="13" width="12.85546875" style="5" customWidth="1"/>
    <col min="14" max="16384" width="9.140625" style="5"/>
  </cols>
  <sheetData>
    <row r="1" spans="1:13" ht="18.75" x14ac:dyDescent="0.3">
      <c r="A1" s="130" t="s">
        <v>67</v>
      </c>
      <c r="B1" s="130"/>
      <c r="C1" s="130"/>
      <c r="D1" s="130"/>
      <c r="E1" s="130"/>
      <c r="F1" s="130"/>
      <c r="G1" s="130"/>
      <c r="H1" s="130"/>
    </row>
    <row r="2" spans="1:13" x14ac:dyDescent="0.2">
      <c r="A2" s="88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3" x14ac:dyDescent="0.2">
      <c r="A3" s="88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3" x14ac:dyDescent="0.2">
      <c r="A4" s="47"/>
      <c r="B4" s="41" t="s">
        <v>5</v>
      </c>
      <c r="C4" s="42"/>
      <c r="D4" s="114" t="s">
        <v>8</v>
      </c>
      <c r="E4" s="115"/>
      <c r="F4" s="116"/>
      <c r="G4" s="52"/>
      <c r="H4" s="25" t="s">
        <v>9</v>
      </c>
      <c r="I4" s="25" t="s">
        <v>9</v>
      </c>
      <c r="J4" s="66"/>
      <c r="K4" s="62"/>
      <c r="L4" s="62"/>
      <c r="M4" s="62"/>
    </row>
    <row r="5" spans="1:13" ht="12.75" customHeight="1" x14ac:dyDescent="0.2">
      <c r="A5" s="51" t="s">
        <v>0</v>
      </c>
      <c r="B5" s="32" t="s">
        <v>65</v>
      </c>
      <c r="C5" s="33" t="s">
        <v>66</v>
      </c>
      <c r="D5" s="121" t="s">
        <v>6</v>
      </c>
      <c r="E5" s="121" t="s">
        <v>7</v>
      </c>
      <c r="F5" s="126" t="s">
        <v>48</v>
      </c>
      <c r="G5" s="29" t="s">
        <v>9</v>
      </c>
      <c r="H5" s="24" t="s">
        <v>10</v>
      </c>
      <c r="I5" s="24" t="s">
        <v>10</v>
      </c>
      <c r="J5" s="66"/>
      <c r="K5" s="62"/>
      <c r="L5" s="62"/>
      <c r="M5" s="62"/>
    </row>
    <row r="6" spans="1:13" x14ac:dyDescent="0.2">
      <c r="A6" s="34" t="s">
        <v>1</v>
      </c>
      <c r="B6" s="53" t="s">
        <v>2</v>
      </c>
      <c r="C6" s="12" t="s">
        <v>4</v>
      </c>
      <c r="D6" s="118"/>
      <c r="E6" s="118"/>
      <c r="F6" s="123"/>
      <c r="G6" s="54" t="s">
        <v>8</v>
      </c>
      <c r="H6" s="12" t="s">
        <v>2</v>
      </c>
      <c r="I6" s="12" t="s">
        <v>11</v>
      </c>
      <c r="J6" s="57"/>
      <c r="K6" s="29"/>
      <c r="L6" s="29"/>
      <c r="M6" s="64"/>
    </row>
    <row r="7" spans="1:13" ht="12.75" customHeight="1" x14ac:dyDescent="0.2">
      <c r="A7" s="89">
        <v>1</v>
      </c>
      <c r="B7" s="44">
        <v>533.85</v>
      </c>
      <c r="C7" s="44">
        <v>533.85</v>
      </c>
      <c r="D7" s="44">
        <v>23</v>
      </c>
      <c r="E7" s="44">
        <v>185</v>
      </c>
      <c r="F7" s="44">
        <v>0</v>
      </c>
      <c r="G7" s="44">
        <f t="shared" ref="G7:G31" si="0">SUM(D7:F7)</f>
        <v>208</v>
      </c>
      <c r="H7" s="44">
        <f t="shared" ref="H7:H30" si="1">SUM(B7,G7)</f>
        <v>741.85</v>
      </c>
      <c r="I7" s="44">
        <f t="shared" ref="I7:I30" si="2">SUM(C7,G7)</f>
        <v>741.85</v>
      </c>
      <c r="J7" s="67"/>
      <c r="K7" s="65"/>
      <c r="L7" s="65"/>
      <c r="M7" s="65"/>
    </row>
    <row r="8" spans="1:13" ht="12.75" customHeight="1" x14ac:dyDescent="0.2">
      <c r="A8" s="80">
        <v>2</v>
      </c>
      <c r="B8" s="44">
        <f t="shared" ref="B8:B30" si="3">533.85*A8</f>
        <v>1067.7</v>
      </c>
      <c r="C8" s="44">
        <f>533.85*A8</f>
        <v>1067.7</v>
      </c>
      <c r="D8" s="44">
        <v>25</v>
      </c>
      <c r="E8" s="44">
        <v>220</v>
      </c>
      <c r="F8" s="15">
        <v>0</v>
      </c>
      <c r="G8" s="44">
        <f t="shared" si="0"/>
        <v>245</v>
      </c>
      <c r="H8" s="44">
        <f t="shared" si="1"/>
        <v>1312.7</v>
      </c>
      <c r="I8" s="44">
        <f t="shared" si="2"/>
        <v>1312.7</v>
      </c>
      <c r="J8" s="67"/>
      <c r="K8" s="65"/>
      <c r="L8" s="65"/>
      <c r="M8" s="65"/>
    </row>
    <row r="9" spans="1:13" ht="12.75" customHeight="1" x14ac:dyDescent="0.2">
      <c r="A9" s="80">
        <v>3</v>
      </c>
      <c r="B9" s="44">
        <f t="shared" si="3"/>
        <v>1601.5500000000002</v>
      </c>
      <c r="C9" s="44">
        <f>533.85*A9</f>
        <v>1601.5500000000002</v>
      </c>
      <c r="D9" s="44">
        <v>27</v>
      </c>
      <c r="E9" s="44">
        <v>255</v>
      </c>
      <c r="F9" s="15">
        <v>0</v>
      </c>
      <c r="G9" s="44">
        <f t="shared" si="0"/>
        <v>282</v>
      </c>
      <c r="H9" s="44">
        <f t="shared" si="1"/>
        <v>1883.5500000000002</v>
      </c>
      <c r="I9" s="44">
        <f t="shared" si="2"/>
        <v>1883.5500000000002</v>
      </c>
      <c r="J9" s="67"/>
      <c r="K9" s="65"/>
      <c r="L9" s="65"/>
      <c r="M9" s="65"/>
    </row>
    <row r="10" spans="1:13" ht="12.75" customHeight="1" x14ac:dyDescent="0.2">
      <c r="A10" s="80">
        <v>4</v>
      </c>
      <c r="B10" s="44">
        <f t="shared" si="3"/>
        <v>2135.4</v>
      </c>
      <c r="C10" s="44">
        <f>533.85*A10</f>
        <v>2135.4</v>
      </c>
      <c r="D10" s="44">
        <v>29</v>
      </c>
      <c r="E10" s="44">
        <v>290</v>
      </c>
      <c r="F10" s="15">
        <v>0</v>
      </c>
      <c r="G10" s="44">
        <f t="shared" si="0"/>
        <v>319</v>
      </c>
      <c r="H10" s="44">
        <f t="shared" si="1"/>
        <v>2454.4</v>
      </c>
      <c r="I10" s="44">
        <f t="shared" si="2"/>
        <v>2454.4</v>
      </c>
      <c r="J10" s="67"/>
      <c r="K10" s="65"/>
      <c r="L10" s="65"/>
      <c r="M10" s="65"/>
    </row>
    <row r="11" spans="1:13" ht="12.75" customHeight="1" x14ac:dyDescent="0.2">
      <c r="A11" s="80">
        <v>5</v>
      </c>
      <c r="B11" s="44">
        <f t="shared" si="3"/>
        <v>2669.25</v>
      </c>
      <c r="C11" s="44">
        <f>533.85*A11</f>
        <v>2669.25</v>
      </c>
      <c r="D11" s="44">
        <v>31</v>
      </c>
      <c r="E11" s="44">
        <v>325</v>
      </c>
      <c r="F11" s="15">
        <v>0</v>
      </c>
      <c r="G11" s="44">
        <f t="shared" si="0"/>
        <v>356</v>
      </c>
      <c r="H11" s="44">
        <f t="shared" si="1"/>
        <v>3025.25</v>
      </c>
      <c r="I11" s="44">
        <f t="shared" si="2"/>
        <v>3025.25</v>
      </c>
      <c r="J11" s="67"/>
      <c r="K11" s="65"/>
      <c r="L11" s="65"/>
      <c r="M11" s="65"/>
    </row>
    <row r="12" spans="1:13" ht="12.75" customHeight="1" x14ac:dyDescent="0.2">
      <c r="A12" s="80">
        <v>6</v>
      </c>
      <c r="B12" s="44">
        <f t="shared" si="3"/>
        <v>3203.1000000000004</v>
      </c>
      <c r="C12" s="44">
        <f>533.85*A12</f>
        <v>3203.1000000000004</v>
      </c>
      <c r="D12" s="44">
        <v>33</v>
      </c>
      <c r="E12" s="44">
        <v>360</v>
      </c>
      <c r="F12" s="15">
        <v>165</v>
      </c>
      <c r="G12" s="44">
        <f t="shared" si="0"/>
        <v>558</v>
      </c>
      <c r="H12" s="44">
        <f t="shared" si="1"/>
        <v>3761.1000000000004</v>
      </c>
      <c r="I12" s="44">
        <f t="shared" si="2"/>
        <v>3761.1000000000004</v>
      </c>
      <c r="J12" s="67"/>
      <c r="K12" s="65"/>
      <c r="L12" s="65"/>
      <c r="M12" s="65"/>
    </row>
    <row r="13" spans="1:13" ht="12.75" customHeight="1" x14ac:dyDescent="0.2">
      <c r="A13" s="80">
        <v>7</v>
      </c>
      <c r="B13" s="44">
        <f t="shared" si="3"/>
        <v>3736.9500000000003</v>
      </c>
      <c r="C13" s="44">
        <f t="shared" ref="C13:C30" si="4">896.16*A13</f>
        <v>6273.12</v>
      </c>
      <c r="D13" s="44">
        <v>35</v>
      </c>
      <c r="E13" s="44">
        <v>360</v>
      </c>
      <c r="F13" s="15">
        <v>165</v>
      </c>
      <c r="G13" s="44">
        <f t="shared" si="0"/>
        <v>560</v>
      </c>
      <c r="H13" s="44">
        <f t="shared" si="1"/>
        <v>4296.9500000000007</v>
      </c>
      <c r="I13" s="44">
        <f t="shared" si="2"/>
        <v>6833.12</v>
      </c>
      <c r="J13" s="67"/>
      <c r="K13" s="65"/>
      <c r="L13" s="65"/>
      <c r="M13" s="65"/>
    </row>
    <row r="14" spans="1:13" ht="12.75" customHeight="1" x14ac:dyDescent="0.2">
      <c r="A14" s="80">
        <v>8</v>
      </c>
      <c r="B14" s="44">
        <f t="shared" si="3"/>
        <v>4270.8</v>
      </c>
      <c r="C14" s="44">
        <f t="shared" si="4"/>
        <v>7169.28</v>
      </c>
      <c r="D14" s="44">
        <v>37</v>
      </c>
      <c r="E14" s="44">
        <v>360</v>
      </c>
      <c r="F14" s="15">
        <v>165</v>
      </c>
      <c r="G14" s="44">
        <f t="shared" si="0"/>
        <v>562</v>
      </c>
      <c r="H14" s="44">
        <f t="shared" si="1"/>
        <v>4832.8</v>
      </c>
      <c r="I14" s="44">
        <f t="shared" si="2"/>
        <v>7731.28</v>
      </c>
      <c r="J14" s="67"/>
      <c r="K14" s="65"/>
      <c r="L14" s="65"/>
      <c r="M14" s="65"/>
    </row>
    <row r="15" spans="1:13" ht="12.75" customHeight="1" x14ac:dyDescent="0.2">
      <c r="A15" s="80">
        <v>9</v>
      </c>
      <c r="B15" s="44">
        <f t="shared" si="3"/>
        <v>4804.6500000000005</v>
      </c>
      <c r="C15" s="44">
        <f t="shared" si="4"/>
        <v>8065.44</v>
      </c>
      <c r="D15" s="44">
        <v>39</v>
      </c>
      <c r="E15" s="44">
        <v>360</v>
      </c>
      <c r="F15" s="15">
        <v>165</v>
      </c>
      <c r="G15" s="44">
        <f t="shared" si="0"/>
        <v>564</v>
      </c>
      <c r="H15" s="44">
        <f t="shared" si="1"/>
        <v>5368.6500000000005</v>
      </c>
      <c r="I15" s="44">
        <f t="shared" si="2"/>
        <v>8629.4399999999987</v>
      </c>
      <c r="J15" s="67"/>
      <c r="K15" s="65"/>
      <c r="L15" s="65"/>
      <c r="M15" s="65"/>
    </row>
    <row r="16" spans="1:13" ht="12.75" customHeight="1" x14ac:dyDescent="0.2">
      <c r="A16" s="80">
        <v>10</v>
      </c>
      <c r="B16" s="44">
        <f t="shared" si="3"/>
        <v>5338.5</v>
      </c>
      <c r="C16" s="44">
        <f t="shared" si="4"/>
        <v>8961.6</v>
      </c>
      <c r="D16" s="44">
        <v>41</v>
      </c>
      <c r="E16" s="44">
        <v>360</v>
      </c>
      <c r="F16" s="15">
        <v>165</v>
      </c>
      <c r="G16" s="44">
        <f t="shared" si="0"/>
        <v>566</v>
      </c>
      <c r="H16" s="44">
        <f t="shared" si="1"/>
        <v>5904.5</v>
      </c>
      <c r="I16" s="44">
        <f t="shared" si="2"/>
        <v>9527.6</v>
      </c>
      <c r="J16" s="67"/>
      <c r="K16" s="65"/>
      <c r="L16" s="65"/>
      <c r="M16" s="65"/>
    </row>
    <row r="17" spans="1:13" ht="12.75" customHeight="1" x14ac:dyDescent="0.2">
      <c r="A17" s="80">
        <v>11</v>
      </c>
      <c r="B17" s="44">
        <f t="shared" si="3"/>
        <v>5872.35</v>
      </c>
      <c r="C17" s="44">
        <f t="shared" si="4"/>
        <v>9857.76</v>
      </c>
      <c r="D17" s="44">
        <v>43</v>
      </c>
      <c r="E17" s="44">
        <v>360</v>
      </c>
      <c r="F17" s="15">
        <v>165</v>
      </c>
      <c r="G17" s="44">
        <f t="shared" si="0"/>
        <v>568</v>
      </c>
      <c r="H17" s="44">
        <f t="shared" si="1"/>
        <v>6440.35</v>
      </c>
      <c r="I17" s="44">
        <f t="shared" si="2"/>
        <v>10425.76</v>
      </c>
      <c r="J17" s="67"/>
      <c r="K17" s="65"/>
      <c r="L17" s="65"/>
      <c r="M17" s="65"/>
    </row>
    <row r="18" spans="1:13" ht="12.75" customHeight="1" x14ac:dyDescent="0.2">
      <c r="A18" s="80">
        <v>12</v>
      </c>
      <c r="B18" s="44">
        <f t="shared" si="3"/>
        <v>6406.2000000000007</v>
      </c>
      <c r="C18" s="44">
        <f t="shared" si="4"/>
        <v>10753.92</v>
      </c>
      <c r="D18" s="44">
        <v>45</v>
      </c>
      <c r="E18" s="44">
        <v>360</v>
      </c>
      <c r="F18" s="15">
        <v>165</v>
      </c>
      <c r="G18" s="44">
        <f t="shared" si="0"/>
        <v>570</v>
      </c>
      <c r="H18" s="44">
        <f t="shared" si="1"/>
        <v>6976.2000000000007</v>
      </c>
      <c r="I18" s="44">
        <f t="shared" si="2"/>
        <v>11323.92</v>
      </c>
      <c r="J18" s="67"/>
      <c r="K18" s="65"/>
      <c r="L18" s="65"/>
      <c r="M18" s="65"/>
    </row>
    <row r="19" spans="1:13" ht="12.75" customHeight="1" x14ac:dyDescent="0.2">
      <c r="A19" s="80">
        <v>13</v>
      </c>
      <c r="B19" s="44">
        <f t="shared" si="3"/>
        <v>6940.05</v>
      </c>
      <c r="C19" s="44">
        <f t="shared" si="4"/>
        <v>11650.08</v>
      </c>
      <c r="D19" s="44">
        <v>45</v>
      </c>
      <c r="E19" s="44">
        <v>360</v>
      </c>
      <c r="F19" s="15">
        <v>165</v>
      </c>
      <c r="G19" s="44">
        <f t="shared" si="0"/>
        <v>570</v>
      </c>
      <c r="H19" s="44">
        <f t="shared" si="1"/>
        <v>7510.05</v>
      </c>
      <c r="I19" s="44">
        <f t="shared" si="2"/>
        <v>12220.08</v>
      </c>
      <c r="J19" s="67"/>
      <c r="K19" s="65"/>
      <c r="L19" s="65"/>
      <c r="M19" s="65"/>
    </row>
    <row r="20" spans="1:13" ht="12.75" customHeight="1" x14ac:dyDescent="0.2">
      <c r="A20" s="80">
        <v>14</v>
      </c>
      <c r="B20" s="44">
        <f t="shared" si="3"/>
        <v>7473.9000000000005</v>
      </c>
      <c r="C20" s="44">
        <f t="shared" si="4"/>
        <v>12546.24</v>
      </c>
      <c r="D20" s="44">
        <v>45</v>
      </c>
      <c r="E20" s="44">
        <v>360</v>
      </c>
      <c r="F20" s="15">
        <v>165</v>
      </c>
      <c r="G20" s="44">
        <f t="shared" si="0"/>
        <v>570</v>
      </c>
      <c r="H20" s="44">
        <f t="shared" si="1"/>
        <v>8043.9000000000005</v>
      </c>
      <c r="I20" s="44">
        <f t="shared" si="2"/>
        <v>13116.24</v>
      </c>
      <c r="J20" s="67"/>
      <c r="K20" s="65"/>
      <c r="L20" s="65"/>
      <c r="M20" s="65"/>
    </row>
    <row r="21" spans="1:13" ht="12.75" customHeight="1" x14ac:dyDescent="0.2">
      <c r="A21" s="80">
        <v>15</v>
      </c>
      <c r="B21" s="44">
        <f t="shared" si="3"/>
        <v>8007.75</v>
      </c>
      <c r="C21" s="44">
        <f t="shared" si="4"/>
        <v>13442.4</v>
      </c>
      <c r="D21" s="44">
        <v>45</v>
      </c>
      <c r="E21" s="44">
        <v>360</v>
      </c>
      <c r="F21" s="15">
        <v>165</v>
      </c>
      <c r="G21" s="44">
        <f t="shared" si="0"/>
        <v>570</v>
      </c>
      <c r="H21" s="44">
        <f t="shared" si="1"/>
        <v>8577.75</v>
      </c>
      <c r="I21" s="44">
        <f t="shared" si="2"/>
        <v>14012.4</v>
      </c>
      <c r="J21" s="67"/>
      <c r="K21" s="65"/>
      <c r="L21" s="65"/>
      <c r="M21" s="65"/>
    </row>
    <row r="22" spans="1:13" ht="12.75" customHeight="1" x14ac:dyDescent="0.2">
      <c r="A22" s="80">
        <v>16</v>
      </c>
      <c r="B22" s="44">
        <f t="shared" si="3"/>
        <v>8541.6</v>
      </c>
      <c r="C22" s="44">
        <f t="shared" si="4"/>
        <v>14338.56</v>
      </c>
      <c r="D22" s="44">
        <v>45</v>
      </c>
      <c r="E22" s="44">
        <v>360</v>
      </c>
      <c r="F22" s="15">
        <v>165</v>
      </c>
      <c r="G22" s="44">
        <f t="shared" si="0"/>
        <v>570</v>
      </c>
      <c r="H22" s="44">
        <f t="shared" si="1"/>
        <v>9111.6</v>
      </c>
      <c r="I22" s="44">
        <f t="shared" si="2"/>
        <v>14908.56</v>
      </c>
      <c r="J22" s="67"/>
      <c r="K22" s="65"/>
      <c r="L22" s="65"/>
      <c r="M22" s="65"/>
    </row>
    <row r="23" spans="1:13" ht="12.75" customHeight="1" x14ac:dyDescent="0.2">
      <c r="A23" s="80">
        <v>17</v>
      </c>
      <c r="B23" s="44">
        <f t="shared" si="3"/>
        <v>9075.4500000000007</v>
      </c>
      <c r="C23" s="44">
        <f t="shared" si="4"/>
        <v>15234.72</v>
      </c>
      <c r="D23" s="44">
        <v>45</v>
      </c>
      <c r="E23" s="44">
        <v>360</v>
      </c>
      <c r="F23" s="15">
        <v>165</v>
      </c>
      <c r="G23" s="44">
        <f t="shared" si="0"/>
        <v>570</v>
      </c>
      <c r="H23" s="44">
        <f t="shared" si="1"/>
        <v>9645.4500000000007</v>
      </c>
      <c r="I23" s="44">
        <f t="shared" si="2"/>
        <v>15804.72</v>
      </c>
      <c r="J23" s="67"/>
      <c r="K23" s="65"/>
      <c r="L23" s="65"/>
      <c r="M23" s="65"/>
    </row>
    <row r="24" spans="1:13" ht="12.75" customHeight="1" x14ac:dyDescent="0.2">
      <c r="A24" s="80">
        <v>18</v>
      </c>
      <c r="B24" s="44">
        <f t="shared" si="3"/>
        <v>9609.3000000000011</v>
      </c>
      <c r="C24" s="44">
        <f t="shared" si="4"/>
        <v>16130.88</v>
      </c>
      <c r="D24" s="44">
        <v>45</v>
      </c>
      <c r="E24" s="44">
        <v>360</v>
      </c>
      <c r="F24" s="15">
        <v>165</v>
      </c>
      <c r="G24" s="44">
        <f t="shared" si="0"/>
        <v>570</v>
      </c>
      <c r="H24" s="44">
        <f t="shared" si="1"/>
        <v>10179.300000000001</v>
      </c>
      <c r="I24" s="44">
        <f t="shared" si="2"/>
        <v>16700.879999999997</v>
      </c>
      <c r="J24" s="67"/>
      <c r="K24" s="65"/>
      <c r="L24" s="65"/>
      <c r="M24" s="65"/>
    </row>
    <row r="25" spans="1:13" ht="12.75" customHeight="1" x14ac:dyDescent="0.2">
      <c r="A25" s="80">
        <v>19</v>
      </c>
      <c r="B25" s="44">
        <f t="shared" si="3"/>
        <v>10143.15</v>
      </c>
      <c r="C25" s="44">
        <f t="shared" si="4"/>
        <v>17027.04</v>
      </c>
      <c r="D25" s="44">
        <v>45</v>
      </c>
      <c r="E25" s="44">
        <v>360</v>
      </c>
      <c r="F25" s="15">
        <v>165</v>
      </c>
      <c r="G25" s="44">
        <f t="shared" si="0"/>
        <v>570</v>
      </c>
      <c r="H25" s="44">
        <f t="shared" si="1"/>
        <v>10713.15</v>
      </c>
      <c r="I25" s="44">
        <f t="shared" si="2"/>
        <v>17597.04</v>
      </c>
      <c r="J25" s="67"/>
      <c r="K25" s="65"/>
      <c r="L25" s="65"/>
      <c r="M25" s="65"/>
    </row>
    <row r="26" spans="1:13" ht="12.75" customHeight="1" x14ac:dyDescent="0.2">
      <c r="A26" s="80">
        <v>20</v>
      </c>
      <c r="B26" s="44">
        <f t="shared" si="3"/>
        <v>10677</v>
      </c>
      <c r="C26" s="44">
        <f t="shared" si="4"/>
        <v>17923.2</v>
      </c>
      <c r="D26" s="44">
        <v>45</v>
      </c>
      <c r="E26" s="44">
        <v>360</v>
      </c>
      <c r="F26" s="15">
        <v>165</v>
      </c>
      <c r="G26" s="44">
        <f t="shared" si="0"/>
        <v>570</v>
      </c>
      <c r="H26" s="44">
        <f t="shared" si="1"/>
        <v>11247</v>
      </c>
      <c r="I26" s="44">
        <f t="shared" si="2"/>
        <v>18493.2</v>
      </c>
      <c r="J26" s="67"/>
      <c r="K26" s="65"/>
      <c r="L26" s="65"/>
      <c r="M26" s="65"/>
    </row>
    <row r="27" spans="1:13" ht="12.75" customHeight="1" x14ac:dyDescent="0.2">
      <c r="A27" s="80">
        <v>21</v>
      </c>
      <c r="B27" s="44">
        <f t="shared" si="3"/>
        <v>11210.85</v>
      </c>
      <c r="C27" s="44">
        <f t="shared" si="4"/>
        <v>18819.36</v>
      </c>
      <c r="D27" s="44">
        <v>45</v>
      </c>
      <c r="E27" s="44">
        <v>360</v>
      </c>
      <c r="F27" s="15">
        <v>165</v>
      </c>
      <c r="G27" s="44">
        <f t="shared" si="0"/>
        <v>570</v>
      </c>
      <c r="H27" s="44">
        <f t="shared" si="1"/>
        <v>11780.85</v>
      </c>
      <c r="I27" s="44">
        <f t="shared" si="2"/>
        <v>19389.36</v>
      </c>
      <c r="J27" s="67"/>
      <c r="K27" s="65"/>
      <c r="L27" s="65"/>
      <c r="M27" s="65"/>
    </row>
    <row r="28" spans="1:13" ht="12.75" customHeight="1" x14ac:dyDescent="0.2">
      <c r="A28" s="80">
        <v>22</v>
      </c>
      <c r="B28" s="44">
        <f t="shared" si="3"/>
        <v>11744.7</v>
      </c>
      <c r="C28" s="44">
        <f t="shared" si="4"/>
        <v>19715.52</v>
      </c>
      <c r="D28" s="44">
        <v>45</v>
      </c>
      <c r="E28" s="44">
        <v>360</v>
      </c>
      <c r="F28" s="15">
        <v>165</v>
      </c>
      <c r="G28" s="44">
        <f t="shared" si="0"/>
        <v>570</v>
      </c>
      <c r="H28" s="44">
        <f t="shared" si="1"/>
        <v>12314.7</v>
      </c>
      <c r="I28" s="44">
        <f t="shared" si="2"/>
        <v>20285.52</v>
      </c>
      <c r="J28" s="67"/>
      <c r="K28" s="65"/>
      <c r="L28" s="65"/>
      <c r="M28" s="65"/>
    </row>
    <row r="29" spans="1:13" ht="12.75" customHeight="1" x14ac:dyDescent="0.2">
      <c r="A29" s="80">
        <v>23</v>
      </c>
      <c r="B29" s="44">
        <f t="shared" si="3"/>
        <v>12278.550000000001</v>
      </c>
      <c r="C29" s="44">
        <f t="shared" si="4"/>
        <v>20611.68</v>
      </c>
      <c r="D29" s="44">
        <v>45</v>
      </c>
      <c r="E29" s="44">
        <v>360</v>
      </c>
      <c r="F29" s="15">
        <v>165</v>
      </c>
      <c r="G29" s="44">
        <f t="shared" si="0"/>
        <v>570</v>
      </c>
      <c r="H29" s="44">
        <f t="shared" si="1"/>
        <v>12848.550000000001</v>
      </c>
      <c r="I29" s="44">
        <f t="shared" si="2"/>
        <v>21181.68</v>
      </c>
      <c r="J29" s="67"/>
      <c r="K29" s="65"/>
      <c r="L29" s="65"/>
      <c r="M29" s="65"/>
    </row>
    <row r="30" spans="1:13" ht="12.75" customHeight="1" x14ac:dyDescent="0.2">
      <c r="A30" s="80">
        <v>24</v>
      </c>
      <c r="B30" s="44">
        <f t="shared" si="3"/>
        <v>12812.400000000001</v>
      </c>
      <c r="C30" s="44">
        <f t="shared" si="4"/>
        <v>21507.84</v>
      </c>
      <c r="D30" s="44">
        <v>45</v>
      </c>
      <c r="E30" s="44">
        <v>360</v>
      </c>
      <c r="F30" s="15">
        <v>165</v>
      </c>
      <c r="G30" s="44">
        <f t="shared" si="0"/>
        <v>570</v>
      </c>
      <c r="H30" s="44">
        <f t="shared" si="1"/>
        <v>13382.400000000001</v>
      </c>
      <c r="I30" s="44">
        <f t="shared" si="2"/>
        <v>22077.84</v>
      </c>
      <c r="J30" s="67"/>
      <c r="K30" s="65"/>
      <c r="L30" s="65"/>
      <c r="M30" s="65"/>
    </row>
    <row r="31" spans="1:13" x14ac:dyDescent="0.2">
      <c r="G31" s="44">
        <f t="shared" si="0"/>
        <v>0</v>
      </c>
    </row>
    <row r="32" spans="1:13" x14ac:dyDescent="0.2">
      <c r="A32" s="88"/>
    </row>
    <row r="33" spans="1:5" x14ac:dyDescent="0.2">
      <c r="A33" s="88"/>
      <c r="B33" s="27" t="s">
        <v>43</v>
      </c>
    </row>
    <row r="34" spans="1:5" x14ac:dyDescent="0.2">
      <c r="A34" s="88"/>
      <c r="B34" s="60" t="s">
        <v>27</v>
      </c>
    </row>
    <row r="35" spans="1:5" x14ac:dyDescent="0.2">
      <c r="A35" s="88"/>
      <c r="B35" s="27" t="s">
        <v>26</v>
      </c>
    </row>
    <row r="36" spans="1:5" x14ac:dyDescent="0.2">
      <c r="A36" s="88"/>
      <c r="B36" s="27" t="s">
        <v>44</v>
      </c>
    </row>
    <row r="37" spans="1:5" x14ac:dyDescent="0.2">
      <c r="A37" s="88"/>
      <c r="B37" s="27"/>
    </row>
    <row r="38" spans="1:5" x14ac:dyDescent="0.2">
      <c r="B38" s="27"/>
    </row>
    <row r="39" spans="1:5" x14ac:dyDescent="0.2">
      <c r="B39" s="81"/>
      <c r="C39" s="113" t="s">
        <v>14</v>
      </c>
      <c r="D39" s="113"/>
      <c r="E39" s="113"/>
    </row>
    <row r="40" spans="1:5" x14ac:dyDescent="0.2">
      <c r="B40" s="81"/>
      <c r="C40" s="113" t="s">
        <v>15</v>
      </c>
      <c r="D40" s="113"/>
      <c r="E40" s="113"/>
    </row>
    <row r="41" spans="1:5" x14ac:dyDescent="0.2">
      <c r="B41" s="81"/>
      <c r="C41" s="99" t="s">
        <v>16</v>
      </c>
      <c r="D41" s="99" t="s">
        <v>17</v>
      </c>
      <c r="E41" s="99" t="s">
        <v>18</v>
      </c>
    </row>
    <row r="42" spans="1:5" x14ac:dyDescent="0.2">
      <c r="B42" s="81" t="s">
        <v>20</v>
      </c>
      <c r="C42" s="83">
        <v>580</v>
      </c>
      <c r="D42" s="83">
        <v>377</v>
      </c>
      <c r="E42" s="83">
        <v>377</v>
      </c>
    </row>
    <row r="43" spans="1:5" x14ac:dyDescent="0.2">
      <c r="B43" s="81" t="s">
        <v>21</v>
      </c>
      <c r="C43" s="83">
        <v>716</v>
      </c>
      <c r="D43" s="83">
        <v>466</v>
      </c>
      <c r="E43" s="83">
        <v>466</v>
      </c>
    </row>
    <row r="44" spans="1:5" x14ac:dyDescent="0.2">
      <c r="B44" s="81" t="s">
        <v>22</v>
      </c>
      <c r="C44" s="84">
        <v>1289</v>
      </c>
      <c r="D44" s="83">
        <v>839</v>
      </c>
      <c r="E44" s="83">
        <v>839</v>
      </c>
    </row>
    <row r="45" spans="1:5" x14ac:dyDescent="0.2">
      <c r="B45" s="81" t="s">
        <v>23</v>
      </c>
      <c r="C45" s="85">
        <v>2721</v>
      </c>
      <c r="D45" s="85">
        <v>1772</v>
      </c>
      <c r="E45" s="85">
        <v>1772</v>
      </c>
    </row>
  </sheetData>
  <mergeCells count="7">
    <mergeCell ref="A1:H1"/>
    <mergeCell ref="C39:E39"/>
    <mergeCell ref="C40:E40"/>
    <mergeCell ref="D5:D6"/>
    <mergeCell ref="E5:E6"/>
    <mergeCell ref="F5:F6"/>
    <mergeCell ref="D4:F4"/>
  </mergeCells>
  <pageMargins left="0.2" right="0.2" top="0.25" bottom="0.2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selection activeCell="C13" sqref="C13:C30"/>
    </sheetView>
  </sheetViews>
  <sheetFormatPr defaultRowHeight="12.75" x14ac:dyDescent="0.2"/>
  <cols>
    <col min="1" max="13" width="11.7109375" customWidth="1"/>
  </cols>
  <sheetData>
    <row r="1" spans="1:13" s="5" customFormat="1" ht="18.75" x14ac:dyDescent="0.3">
      <c r="A1" s="1" t="s">
        <v>86</v>
      </c>
    </row>
    <row r="2" spans="1:13" s="5" customForma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3" s="5" customForma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3" s="5" customFormat="1" x14ac:dyDescent="0.2">
      <c r="A4" s="47"/>
      <c r="B4" s="41" t="s">
        <v>5</v>
      </c>
      <c r="C4" s="42"/>
      <c r="D4" s="114" t="s">
        <v>8</v>
      </c>
      <c r="E4" s="115"/>
      <c r="F4" s="116"/>
      <c r="G4" s="55"/>
      <c r="H4" s="25" t="s">
        <v>9</v>
      </c>
      <c r="I4" s="55" t="s">
        <v>9</v>
      </c>
      <c r="J4" s="66"/>
      <c r="K4" s="62"/>
      <c r="L4" s="62"/>
      <c r="M4" s="62"/>
    </row>
    <row r="5" spans="1:13" s="5" customFormat="1" ht="12.75" customHeight="1" x14ac:dyDescent="0.2">
      <c r="A5" s="51" t="s">
        <v>0</v>
      </c>
      <c r="B5" s="32" t="s">
        <v>65</v>
      </c>
      <c r="C5" s="33" t="s">
        <v>66</v>
      </c>
      <c r="D5" s="121" t="s">
        <v>6</v>
      </c>
      <c r="E5" s="121" t="s">
        <v>7</v>
      </c>
      <c r="F5" s="122" t="s">
        <v>48</v>
      </c>
      <c r="G5" s="29" t="s">
        <v>9</v>
      </c>
      <c r="H5" s="24" t="s">
        <v>10</v>
      </c>
      <c r="I5" s="29" t="s">
        <v>10</v>
      </c>
      <c r="J5" s="66"/>
      <c r="K5" s="62"/>
      <c r="L5" s="62"/>
      <c r="M5" s="62"/>
    </row>
    <row r="6" spans="1:13" s="5" customFormat="1" x14ac:dyDescent="0.2">
      <c r="A6" s="34" t="s">
        <v>1</v>
      </c>
      <c r="B6" s="59" t="s">
        <v>2</v>
      </c>
      <c r="C6" s="12" t="s">
        <v>4</v>
      </c>
      <c r="D6" s="118"/>
      <c r="E6" s="118"/>
      <c r="F6" s="123"/>
      <c r="G6" s="56" t="s">
        <v>8</v>
      </c>
      <c r="H6" s="12" t="s">
        <v>2</v>
      </c>
      <c r="I6" s="56" t="s">
        <v>11</v>
      </c>
      <c r="J6" s="57"/>
      <c r="K6" s="29"/>
      <c r="L6" s="29"/>
      <c r="M6" s="64"/>
    </row>
    <row r="7" spans="1:13" s="5" customFormat="1" ht="12.75" customHeight="1" x14ac:dyDescent="0.2">
      <c r="A7" s="89">
        <v>1</v>
      </c>
      <c r="B7" s="44">
        <v>533.85</v>
      </c>
      <c r="C7" s="44">
        <v>533.85</v>
      </c>
      <c r="D7" s="44">
        <v>34</v>
      </c>
      <c r="E7" s="44">
        <v>70</v>
      </c>
      <c r="F7" s="44">
        <v>0</v>
      </c>
      <c r="G7" s="44">
        <f t="shared" ref="G7:G30" si="0">SUM(D7:F7)</f>
        <v>104</v>
      </c>
      <c r="H7" s="44">
        <f t="shared" ref="H7:H30" si="1">B7+G7</f>
        <v>637.85</v>
      </c>
      <c r="I7" s="46">
        <f t="shared" ref="I7:I30" si="2">G7+C7</f>
        <v>637.85</v>
      </c>
      <c r="J7" s="67"/>
      <c r="K7" s="65"/>
      <c r="L7" s="65"/>
      <c r="M7" s="65"/>
    </row>
    <row r="8" spans="1:13" s="5" customFormat="1" ht="12.75" customHeight="1" x14ac:dyDescent="0.2">
      <c r="A8" s="80">
        <v>2</v>
      </c>
      <c r="B8" s="44">
        <f t="shared" ref="B8:B30" si="3">533.85*A8</f>
        <v>1067.7</v>
      </c>
      <c r="C8" s="44">
        <f>533.85*A8</f>
        <v>1067.7</v>
      </c>
      <c r="D8" s="44">
        <v>34</v>
      </c>
      <c r="E8" s="44">
        <v>70</v>
      </c>
      <c r="F8" s="15">
        <v>0</v>
      </c>
      <c r="G8" s="44">
        <f t="shared" si="0"/>
        <v>104</v>
      </c>
      <c r="H8" s="44">
        <f t="shared" si="1"/>
        <v>1171.7</v>
      </c>
      <c r="I8" s="46">
        <f t="shared" si="2"/>
        <v>1171.7</v>
      </c>
      <c r="J8" s="67"/>
      <c r="K8" s="65"/>
      <c r="L8" s="65"/>
      <c r="M8" s="65"/>
    </row>
    <row r="9" spans="1:13" s="5" customFormat="1" ht="12.75" customHeight="1" x14ac:dyDescent="0.2">
      <c r="A9" s="80">
        <v>3</v>
      </c>
      <c r="B9" s="44">
        <f t="shared" si="3"/>
        <v>1601.5500000000002</v>
      </c>
      <c r="C9" s="44">
        <f>533.85*A9</f>
        <v>1601.5500000000002</v>
      </c>
      <c r="D9" s="44">
        <v>34</v>
      </c>
      <c r="E9" s="44">
        <v>70</v>
      </c>
      <c r="F9" s="15">
        <v>60</v>
      </c>
      <c r="G9" s="44">
        <f t="shared" si="0"/>
        <v>164</v>
      </c>
      <c r="H9" s="44">
        <f t="shared" si="1"/>
        <v>1765.5500000000002</v>
      </c>
      <c r="I9" s="46">
        <f t="shared" si="2"/>
        <v>1765.5500000000002</v>
      </c>
      <c r="J9" s="67"/>
      <c r="K9" s="65"/>
      <c r="L9" s="65"/>
      <c r="M9" s="65"/>
    </row>
    <row r="10" spans="1:13" s="5" customFormat="1" ht="12.75" customHeight="1" x14ac:dyDescent="0.2">
      <c r="A10" s="80">
        <v>4</v>
      </c>
      <c r="B10" s="44">
        <f t="shared" si="3"/>
        <v>2135.4</v>
      </c>
      <c r="C10" s="44">
        <f>533.85*A10</f>
        <v>2135.4</v>
      </c>
      <c r="D10" s="44">
        <v>34</v>
      </c>
      <c r="E10" s="44">
        <v>70</v>
      </c>
      <c r="F10" s="15">
        <v>60</v>
      </c>
      <c r="G10" s="44">
        <f t="shared" si="0"/>
        <v>164</v>
      </c>
      <c r="H10" s="44">
        <f t="shared" si="1"/>
        <v>2299.4</v>
      </c>
      <c r="I10" s="46">
        <f t="shared" si="2"/>
        <v>2299.4</v>
      </c>
      <c r="J10" s="67"/>
      <c r="K10" s="65"/>
      <c r="L10" s="65"/>
      <c r="M10" s="65"/>
    </row>
    <row r="11" spans="1:13" s="5" customFormat="1" ht="12.75" customHeight="1" x14ac:dyDescent="0.2">
      <c r="A11" s="80">
        <v>5</v>
      </c>
      <c r="B11" s="44">
        <f t="shared" si="3"/>
        <v>2669.25</v>
      </c>
      <c r="C11" s="44">
        <f>533.85*A11</f>
        <v>2669.25</v>
      </c>
      <c r="D11" s="44">
        <v>34</v>
      </c>
      <c r="E11" s="44">
        <v>70</v>
      </c>
      <c r="F11" s="15">
        <v>60</v>
      </c>
      <c r="G11" s="44">
        <f t="shared" si="0"/>
        <v>164</v>
      </c>
      <c r="H11" s="44">
        <f t="shared" si="1"/>
        <v>2833.25</v>
      </c>
      <c r="I11" s="46">
        <f t="shared" si="2"/>
        <v>2833.25</v>
      </c>
      <c r="J11" s="67"/>
      <c r="K11" s="65"/>
      <c r="L11" s="65"/>
      <c r="M11" s="65"/>
    </row>
    <row r="12" spans="1:13" s="5" customFormat="1" ht="12.75" customHeight="1" x14ac:dyDescent="0.2">
      <c r="A12" s="80">
        <v>6</v>
      </c>
      <c r="B12" s="44">
        <f t="shared" si="3"/>
        <v>3203.1000000000004</v>
      </c>
      <c r="C12" s="44">
        <f>533.85*A12</f>
        <v>3203.1000000000004</v>
      </c>
      <c r="D12" s="44">
        <v>34</v>
      </c>
      <c r="E12" s="44">
        <v>70</v>
      </c>
      <c r="F12" s="15">
        <v>60</v>
      </c>
      <c r="G12" s="44">
        <f t="shared" si="0"/>
        <v>164</v>
      </c>
      <c r="H12" s="44">
        <f t="shared" si="1"/>
        <v>3367.1000000000004</v>
      </c>
      <c r="I12" s="46">
        <f t="shared" si="2"/>
        <v>3367.1000000000004</v>
      </c>
      <c r="J12" s="67"/>
      <c r="K12" s="65"/>
      <c r="L12" s="65"/>
      <c r="M12" s="65"/>
    </row>
    <row r="13" spans="1:13" s="5" customFormat="1" ht="12.75" customHeight="1" x14ac:dyDescent="0.2">
      <c r="A13" s="80">
        <v>7</v>
      </c>
      <c r="B13" s="44">
        <f t="shared" si="3"/>
        <v>3736.9500000000003</v>
      </c>
      <c r="C13" s="44">
        <f t="shared" ref="C13:C30" si="4">896.16*A13</f>
        <v>6273.12</v>
      </c>
      <c r="D13" s="44">
        <v>34</v>
      </c>
      <c r="E13" s="44">
        <v>70</v>
      </c>
      <c r="F13" s="15">
        <v>60</v>
      </c>
      <c r="G13" s="44">
        <f t="shared" si="0"/>
        <v>164</v>
      </c>
      <c r="H13" s="44">
        <f t="shared" si="1"/>
        <v>3900.9500000000003</v>
      </c>
      <c r="I13" s="46">
        <f t="shared" si="2"/>
        <v>6437.12</v>
      </c>
      <c r="J13" s="67"/>
      <c r="K13" s="65"/>
      <c r="L13" s="65"/>
      <c r="M13" s="65"/>
    </row>
    <row r="14" spans="1:13" s="5" customFormat="1" ht="12.75" customHeight="1" x14ac:dyDescent="0.2">
      <c r="A14" s="80">
        <v>8</v>
      </c>
      <c r="B14" s="44">
        <f t="shared" si="3"/>
        <v>4270.8</v>
      </c>
      <c r="C14" s="44">
        <f t="shared" si="4"/>
        <v>7169.28</v>
      </c>
      <c r="D14" s="44">
        <v>34</v>
      </c>
      <c r="E14" s="44">
        <v>70</v>
      </c>
      <c r="F14" s="15">
        <v>60</v>
      </c>
      <c r="G14" s="44">
        <f t="shared" si="0"/>
        <v>164</v>
      </c>
      <c r="H14" s="44">
        <f t="shared" si="1"/>
        <v>4434.8</v>
      </c>
      <c r="I14" s="46">
        <f t="shared" si="2"/>
        <v>7333.28</v>
      </c>
      <c r="J14" s="67"/>
      <c r="K14" s="65"/>
      <c r="L14" s="65"/>
      <c r="M14" s="65"/>
    </row>
    <row r="15" spans="1:13" s="5" customFormat="1" ht="12.75" customHeight="1" x14ac:dyDescent="0.2">
      <c r="A15" s="80">
        <v>9</v>
      </c>
      <c r="B15" s="44">
        <f t="shared" si="3"/>
        <v>4804.6500000000005</v>
      </c>
      <c r="C15" s="44">
        <f t="shared" si="4"/>
        <v>8065.44</v>
      </c>
      <c r="D15" s="44">
        <v>34</v>
      </c>
      <c r="E15" s="44">
        <v>70</v>
      </c>
      <c r="F15" s="15">
        <v>60</v>
      </c>
      <c r="G15" s="44">
        <f t="shared" si="0"/>
        <v>164</v>
      </c>
      <c r="H15" s="44">
        <f t="shared" si="1"/>
        <v>4968.6500000000005</v>
      </c>
      <c r="I15" s="46">
        <f t="shared" si="2"/>
        <v>8229.4399999999987</v>
      </c>
      <c r="J15" s="67"/>
      <c r="K15" s="65"/>
      <c r="L15" s="65"/>
      <c r="M15" s="65"/>
    </row>
    <row r="16" spans="1:13" s="5" customFormat="1" ht="12.75" customHeight="1" x14ac:dyDescent="0.2">
      <c r="A16" s="80">
        <v>10</v>
      </c>
      <c r="B16" s="44">
        <f t="shared" si="3"/>
        <v>5338.5</v>
      </c>
      <c r="C16" s="44">
        <f t="shared" si="4"/>
        <v>8961.6</v>
      </c>
      <c r="D16" s="44">
        <v>34</v>
      </c>
      <c r="E16" s="44">
        <v>70</v>
      </c>
      <c r="F16" s="15">
        <v>60</v>
      </c>
      <c r="G16" s="44">
        <f t="shared" si="0"/>
        <v>164</v>
      </c>
      <c r="H16" s="44">
        <f t="shared" si="1"/>
        <v>5502.5</v>
      </c>
      <c r="I16" s="46">
        <f t="shared" si="2"/>
        <v>9125.6</v>
      </c>
      <c r="J16" s="67"/>
      <c r="K16" s="65"/>
      <c r="L16" s="65"/>
      <c r="M16" s="65"/>
    </row>
    <row r="17" spans="1:13" s="5" customFormat="1" ht="12.75" customHeight="1" x14ac:dyDescent="0.2">
      <c r="A17" s="80">
        <v>11</v>
      </c>
      <c r="B17" s="44">
        <f t="shared" si="3"/>
        <v>5872.35</v>
      </c>
      <c r="C17" s="44">
        <f t="shared" si="4"/>
        <v>9857.76</v>
      </c>
      <c r="D17" s="44">
        <v>34</v>
      </c>
      <c r="E17" s="44">
        <v>70</v>
      </c>
      <c r="F17" s="15">
        <v>60</v>
      </c>
      <c r="G17" s="44">
        <f t="shared" si="0"/>
        <v>164</v>
      </c>
      <c r="H17" s="44">
        <f t="shared" si="1"/>
        <v>6036.35</v>
      </c>
      <c r="I17" s="46">
        <f t="shared" si="2"/>
        <v>10021.76</v>
      </c>
      <c r="J17" s="67"/>
      <c r="K17" s="65"/>
      <c r="L17" s="65"/>
      <c r="M17" s="65"/>
    </row>
    <row r="18" spans="1:13" s="5" customFormat="1" ht="12.75" customHeight="1" x14ac:dyDescent="0.2">
      <c r="A18" s="80">
        <v>12</v>
      </c>
      <c r="B18" s="44">
        <f t="shared" si="3"/>
        <v>6406.2000000000007</v>
      </c>
      <c r="C18" s="44">
        <f t="shared" si="4"/>
        <v>10753.92</v>
      </c>
      <c r="D18" s="44">
        <v>34</v>
      </c>
      <c r="E18" s="44">
        <v>70</v>
      </c>
      <c r="F18" s="15">
        <v>60</v>
      </c>
      <c r="G18" s="44">
        <f t="shared" si="0"/>
        <v>164</v>
      </c>
      <c r="H18" s="44">
        <f t="shared" si="1"/>
        <v>6570.2000000000007</v>
      </c>
      <c r="I18" s="46">
        <f t="shared" si="2"/>
        <v>10917.92</v>
      </c>
      <c r="J18" s="67"/>
      <c r="K18" s="65"/>
      <c r="L18" s="65"/>
      <c r="M18" s="65"/>
    </row>
    <row r="19" spans="1:13" s="5" customFormat="1" ht="12.75" customHeight="1" x14ac:dyDescent="0.2">
      <c r="A19" s="80">
        <v>13</v>
      </c>
      <c r="B19" s="44">
        <f t="shared" si="3"/>
        <v>6940.05</v>
      </c>
      <c r="C19" s="44">
        <f t="shared" si="4"/>
        <v>11650.08</v>
      </c>
      <c r="D19" s="44">
        <v>34</v>
      </c>
      <c r="E19" s="44">
        <v>70</v>
      </c>
      <c r="F19" s="15">
        <v>60</v>
      </c>
      <c r="G19" s="44">
        <f t="shared" si="0"/>
        <v>164</v>
      </c>
      <c r="H19" s="44">
        <f t="shared" si="1"/>
        <v>7104.05</v>
      </c>
      <c r="I19" s="46">
        <f t="shared" si="2"/>
        <v>11814.08</v>
      </c>
      <c r="J19" s="67"/>
      <c r="K19" s="65"/>
      <c r="L19" s="65"/>
      <c r="M19" s="65"/>
    </row>
    <row r="20" spans="1:13" s="5" customFormat="1" ht="12.75" customHeight="1" x14ac:dyDescent="0.2">
      <c r="A20" s="80">
        <v>14</v>
      </c>
      <c r="B20" s="44">
        <f t="shared" si="3"/>
        <v>7473.9000000000005</v>
      </c>
      <c r="C20" s="44">
        <f t="shared" si="4"/>
        <v>12546.24</v>
      </c>
      <c r="D20" s="44">
        <v>34</v>
      </c>
      <c r="E20" s="44">
        <v>70</v>
      </c>
      <c r="F20" s="15">
        <v>60</v>
      </c>
      <c r="G20" s="44">
        <f t="shared" si="0"/>
        <v>164</v>
      </c>
      <c r="H20" s="44">
        <f t="shared" si="1"/>
        <v>7637.9000000000005</v>
      </c>
      <c r="I20" s="46">
        <f t="shared" si="2"/>
        <v>12710.24</v>
      </c>
      <c r="J20" s="67"/>
      <c r="K20" s="65"/>
      <c r="L20" s="65"/>
      <c r="M20" s="65"/>
    </row>
    <row r="21" spans="1:13" s="5" customFormat="1" ht="12.75" customHeight="1" x14ac:dyDescent="0.2">
      <c r="A21" s="80">
        <v>15</v>
      </c>
      <c r="B21" s="44">
        <f t="shared" si="3"/>
        <v>8007.75</v>
      </c>
      <c r="C21" s="44">
        <f t="shared" si="4"/>
        <v>13442.4</v>
      </c>
      <c r="D21" s="44">
        <v>34</v>
      </c>
      <c r="E21" s="44">
        <v>70</v>
      </c>
      <c r="F21" s="15">
        <v>60</v>
      </c>
      <c r="G21" s="44">
        <f t="shared" si="0"/>
        <v>164</v>
      </c>
      <c r="H21" s="44">
        <f t="shared" si="1"/>
        <v>8171.75</v>
      </c>
      <c r="I21" s="46">
        <f t="shared" si="2"/>
        <v>13606.4</v>
      </c>
      <c r="J21" s="67"/>
      <c r="K21" s="65"/>
      <c r="L21" s="65"/>
      <c r="M21" s="65"/>
    </row>
    <row r="22" spans="1:13" s="5" customFormat="1" ht="12.75" customHeight="1" x14ac:dyDescent="0.2">
      <c r="A22" s="80">
        <v>16</v>
      </c>
      <c r="B22" s="44">
        <f t="shared" si="3"/>
        <v>8541.6</v>
      </c>
      <c r="C22" s="44">
        <f t="shared" si="4"/>
        <v>14338.56</v>
      </c>
      <c r="D22" s="44">
        <v>34</v>
      </c>
      <c r="E22" s="44">
        <v>70</v>
      </c>
      <c r="F22" s="15">
        <v>60</v>
      </c>
      <c r="G22" s="44">
        <f t="shared" si="0"/>
        <v>164</v>
      </c>
      <c r="H22" s="44">
        <f t="shared" si="1"/>
        <v>8705.6</v>
      </c>
      <c r="I22" s="46">
        <f t="shared" si="2"/>
        <v>14502.56</v>
      </c>
      <c r="J22" s="67"/>
      <c r="K22" s="65"/>
      <c r="L22" s="65"/>
      <c r="M22" s="65"/>
    </row>
    <row r="23" spans="1:13" s="5" customFormat="1" ht="12.75" customHeight="1" x14ac:dyDescent="0.2">
      <c r="A23" s="80">
        <v>17</v>
      </c>
      <c r="B23" s="44">
        <f t="shared" si="3"/>
        <v>9075.4500000000007</v>
      </c>
      <c r="C23" s="44">
        <f t="shared" si="4"/>
        <v>15234.72</v>
      </c>
      <c r="D23" s="44">
        <v>34</v>
      </c>
      <c r="E23" s="44">
        <v>70</v>
      </c>
      <c r="F23" s="15">
        <v>60</v>
      </c>
      <c r="G23" s="44">
        <f t="shared" si="0"/>
        <v>164</v>
      </c>
      <c r="H23" s="44">
        <f t="shared" si="1"/>
        <v>9239.4500000000007</v>
      </c>
      <c r="I23" s="46">
        <f t="shared" si="2"/>
        <v>15398.72</v>
      </c>
      <c r="J23" s="67"/>
      <c r="K23" s="65"/>
      <c r="L23" s="65"/>
      <c r="M23" s="65"/>
    </row>
    <row r="24" spans="1:13" s="5" customFormat="1" ht="12.75" customHeight="1" x14ac:dyDescent="0.2">
      <c r="A24" s="80">
        <v>18</v>
      </c>
      <c r="B24" s="44">
        <f t="shared" si="3"/>
        <v>9609.3000000000011</v>
      </c>
      <c r="C24" s="44">
        <f t="shared" si="4"/>
        <v>16130.88</v>
      </c>
      <c r="D24" s="44">
        <v>34</v>
      </c>
      <c r="E24" s="44">
        <v>70</v>
      </c>
      <c r="F24" s="15">
        <v>60</v>
      </c>
      <c r="G24" s="44">
        <f t="shared" si="0"/>
        <v>164</v>
      </c>
      <c r="H24" s="44">
        <f t="shared" si="1"/>
        <v>9773.3000000000011</v>
      </c>
      <c r="I24" s="46">
        <f t="shared" si="2"/>
        <v>16294.88</v>
      </c>
      <c r="J24" s="67"/>
      <c r="K24" s="65"/>
      <c r="L24" s="65"/>
      <c r="M24" s="65"/>
    </row>
    <row r="25" spans="1:13" s="5" customFormat="1" ht="12.75" customHeight="1" x14ac:dyDescent="0.2">
      <c r="A25" s="80">
        <v>19</v>
      </c>
      <c r="B25" s="44">
        <f t="shared" si="3"/>
        <v>10143.15</v>
      </c>
      <c r="C25" s="44">
        <f t="shared" si="4"/>
        <v>17027.04</v>
      </c>
      <c r="D25" s="44">
        <v>34</v>
      </c>
      <c r="E25" s="44">
        <v>70</v>
      </c>
      <c r="F25" s="15">
        <v>60</v>
      </c>
      <c r="G25" s="44">
        <f t="shared" si="0"/>
        <v>164</v>
      </c>
      <c r="H25" s="44">
        <f t="shared" si="1"/>
        <v>10307.15</v>
      </c>
      <c r="I25" s="46">
        <f t="shared" si="2"/>
        <v>17191.04</v>
      </c>
      <c r="J25" s="67"/>
      <c r="K25" s="65"/>
      <c r="L25" s="65"/>
      <c r="M25" s="65"/>
    </row>
    <row r="26" spans="1:13" s="5" customFormat="1" ht="12.75" customHeight="1" x14ac:dyDescent="0.2">
      <c r="A26" s="80">
        <v>20</v>
      </c>
      <c r="B26" s="44">
        <f t="shared" si="3"/>
        <v>10677</v>
      </c>
      <c r="C26" s="44">
        <f t="shared" si="4"/>
        <v>17923.2</v>
      </c>
      <c r="D26" s="44">
        <v>34</v>
      </c>
      <c r="E26" s="44">
        <v>70</v>
      </c>
      <c r="F26" s="15">
        <v>60</v>
      </c>
      <c r="G26" s="44">
        <f t="shared" si="0"/>
        <v>164</v>
      </c>
      <c r="H26" s="44">
        <f t="shared" si="1"/>
        <v>10841</v>
      </c>
      <c r="I26" s="46">
        <f t="shared" si="2"/>
        <v>18087.2</v>
      </c>
      <c r="J26" s="67"/>
      <c r="K26" s="65"/>
      <c r="L26" s="65"/>
      <c r="M26" s="65"/>
    </row>
    <row r="27" spans="1:13" s="5" customFormat="1" ht="12.75" customHeight="1" x14ac:dyDescent="0.2">
      <c r="A27" s="80">
        <v>21</v>
      </c>
      <c r="B27" s="44">
        <f t="shared" si="3"/>
        <v>11210.85</v>
      </c>
      <c r="C27" s="44">
        <f t="shared" si="4"/>
        <v>18819.36</v>
      </c>
      <c r="D27" s="44">
        <v>34</v>
      </c>
      <c r="E27" s="44">
        <v>70</v>
      </c>
      <c r="F27" s="15">
        <v>60</v>
      </c>
      <c r="G27" s="44">
        <f t="shared" si="0"/>
        <v>164</v>
      </c>
      <c r="H27" s="44">
        <f t="shared" si="1"/>
        <v>11374.85</v>
      </c>
      <c r="I27" s="46">
        <f t="shared" si="2"/>
        <v>18983.36</v>
      </c>
      <c r="J27" s="67"/>
      <c r="K27" s="65"/>
      <c r="L27" s="65"/>
      <c r="M27" s="65"/>
    </row>
    <row r="28" spans="1:13" s="5" customFormat="1" ht="12.75" customHeight="1" x14ac:dyDescent="0.2">
      <c r="A28" s="80">
        <v>22</v>
      </c>
      <c r="B28" s="44">
        <f t="shared" si="3"/>
        <v>11744.7</v>
      </c>
      <c r="C28" s="44">
        <f t="shared" si="4"/>
        <v>19715.52</v>
      </c>
      <c r="D28" s="44">
        <v>34</v>
      </c>
      <c r="E28" s="44">
        <v>70</v>
      </c>
      <c r="F28" s="15">
        <v>60</v>
      </c>
      <c r="G28" s="44">
        <f t="shared" si="0"/>
        <v>164</v>
      </c>
      <c r="H28" s="44">
        <f t="shared" si="1"/>
        <v>11908.7</v>
      </c>
      <c r="I28" s="46">
        <f t="shared" si="2"/>
        <v>19879.52</v>
      </c>
      <c r="J28" s="67"/>
      <c r="K28" s="65"/>
      <c r="L28" s="65"/>
      <c r="M28" s="65"/>
    </row>
    <row r="29" spans="1:13" s="5" customFormat="1" ht="12.75" customHeight="1" x14ac:dyDescent="0.2">
      <c r="A29" s="80">
        <v>23</v>
      </c>
      <c r="B29" s="44">
        <f t="shared" si="3"/>
        <v>12278.550000000001</v>
      </c>
      <c r="C29" s="44">
        <f t="shared" si="4"/>
        <v>20611.68</v>
      </c>
      <c r="D29" s="44">
        <v>34</v>
      </c>
      <c r="E29" s="44">
        <v>70</v>
      </c>
      <c r="F29" s="15">
        <v>60</v>
      </c>
      <c r="G29" s="44">
        <f t="shared" si="0"/>
        <v>164</v>
      </c>
      <c r="H29" s="44">
        <f t="shared" si="1"/>
        <v>12442.550000000001</v>
      </c>
      <c r="I29" s="46">
        <f t="shared" si="2"/>
        <v>20775.68</v>
      </c>
      <c r="J29" s="67"/>
      <c r="K29" s="65"/>
      <c r="L29" s="65"/>
      <c r="M29" s="65"/>
    </row>
    <row r="30" spans="1:13" s="5" customFormat="1" ht="12.75" customHeight="1" x14ac:dyDescent="0.2">
      <c r="A30" s="80">
        <v>24</v>
      </c>
      <c r="B30" s="44">
        <f t="shared" si="3"/>
        <v>12812.400000000001</v>
      </c>
      <c r="C30" s="44">
        <f t="shared" si="4"/>
        <v>21507.84</v>
      </c>
      <c r="D30" s="44">
        <v>34</v>
      </c>
      <c r="E30" s="44">
        <v>70</v>
      </c>
      <c r="F30" s="15">
        <v>60</v>
      </c>
      <c r="G30" s="44">
        <f t="shared" si="0"/>
        <v>164</v>
      </c>
      <c r="H30" s="44">
        <f t="shared" si="1"/>
        <v>12976.400000000001</v>
      </c>
      <c r="I30" s="46">
        <f t="shared" si="2"/>
        <v>21671.84</v>
      </c>
      <c r="J30" s="67"/>
      <c r="K30" s="65"/>
      <c r="L30" s="65"/>
      <c r="M30" s="65"/>
    </row>
    <row r="31" spans="1:13" s="5" customFormat="1" x14ac:dyDescent="0.2"/>
    <row r="32" spans="1:13" s="5" customFormat="1" x14ac:dyDescent="0.2">
      <c r="A32" s="27"/>
    </row>
    <row r="33" spans="1:9" s="5" customFormat="1" x14ac:dyDescent="0.2">
      <c r="A33" s="27"/>
      <c r="B33" s="60" t="s">
        <v>27</v>
      </c>
    </row>
    <row r="34" spans="1:9" s="5" customFormat="1" x14ac:dyDescent="0.2">
      <c r="A34" s="27"/>
      <c r="B34" s="27" t="s">
        <v>26</v>
      </c>
    </row>
    <row r="35" spans="1:9" s="5" customFormat="1" x14ac:dyDescent="0.2">
      <c r="A35" s="27"/>
      <c r="B35" s="27" t="s">
        <v>44</v>
      </c>
    </row>
    <row r="36" spans="1:9" ht="9.75" customHeight="1" x14ac:dyDescent="0.2">
      <c r="B36" s="27"/>
      <c r="C36" s="5"/>
      <c r="D36" s="5"/>
      <c r="E36" s="5"/>
      <c r="F36" s="5"/>
      <c r="G36" s="5"/>
      <c r="H36" s="5"/>
      <c r="I36" s="5"/>
    </row>
    <row r="37" spans="1:9" x14ac:dyDescent="0.2">
      <c r="B37" s="27"/>
      <c r="C37" s="5"/>
      <c r="D37" s="5"/>
      <c r="E37" s="5"/>
      <c r="F37" s="5"/>
      <c r="G37" s="5"/>
      <c r="H37" s="5"/>
      <c r="I37" s="5"/>
    </row>
    <row r="38" spans="1:9" x14ac:dyDescent="0.2">
      <c r="B38" s="81"/>
      <c r="C38" s="113" t="s">
        <v>14</v>
      </c>
      <c r="D38" s="113"/>
      <c r="E38" s="113"/>
      <c r="F38" s="5"/>
      <c r="G38" s="5"/>
      <c r="H38" s="5"/>
      <c r="I38" s="5"/>
    </row>
    <row r="39" spans="1:9" x14ac:dyDescent="0.2">
      <c r="B39" s="81"/>
      <c r="C39" s="113" t="s">
        <v>15</v>
      </c>
      <c r="D39" s="113"/>
      <c r="E39" s="113"/>
      <c r="F39" s="5"/>
      <c r="G39" s="5"/>
      <c r="H39" s="5"/>
      <c r="I39" s="5"/>
    </row>
    <row r="40" spans="1:9" x14ac:dyDescent="0.2">
      <c r="B40" s="81"/>
      <c r="C40" s="99" t="s">
        <v>16</v>
      </c>
      <c r="D40" s="99" t="s">
        <v>17</v>
      </c>
      <c r="E40" s="99" t="s">
        <v>18</v>
      </c>
      <c r="F40" s="5"/>
      <c r="G40" s="5"/>
      <c r="H40" s="5"/>
      <c r="I40" s="5"/>
    </row>
    <row r="41" spans="1:9" x14ac:dyDescent="0.2">
      <c r="B41" s="81" t="s">
        <v>20</v>
      </c>
      <c r="C41" s="83">
        <v>580</v>
      </c>
      <c r="D41" s="83">
        <v>377</v>
      </c>
      <c r="E41" s="83">
        <v>377</v>
      </c>
      <c r="F41" s="5"/>
      <c r="G41" s="5"/>
      <c r="H41" s="5"/>
      <c r="I41" s="5"/>
    </row>
    <row r="42" spans="1:9" x14ac:dyDescent="0.2">
      <c r="B42" s="81" t="s">
        <v>21</v>
      </c>
      <c r="C42" s="83">
        <v>716</v>
      </c>
      <c r="D42" s="83">
        <v>466</v>
      </c>
      <c r="E42" s="83">
        <v>466</v>
      </c>
      <c r="F42" s="5"/>
      <c r="G42" s="5"/>
      <c r="H42" s="5"/>
      <c r="I42" s="5"/>
    </row>
    <row r="43" spans="1:9" x14ac:dyDescent="0.2">
      <c r="B43" s="81" t="s">
        <v>22</v>
      </c>
      <c r="C43" s="84">
        <v>1289</v>
      </c>
      <c r="D43" s="83">
        <v>839</v>
      </c>
      <c r="E43" s="83">
        <v>839</v>
      </c>
      <c r="F43" s="5"/>
      <c r="G43" s="5"/>
      <c r="H43" s="5"/>
      <c r="I43" s="5"/>
    </row>
    <row r="44" spans="1:9" x14ac:dyDescent="0.2">
      <c r="B44" s="81" t="s">
        <v>23</v>
      </c>
      <c r="C44" s="85">
        <v>2721</v>
      </c>
      <c r="D44" s="85">
        <v>1772</v>
      </c>
      <c r="E44" s="85">
        <v>1772</v>
      </c>
      <c r="F44" s="5"/>
      <c r="G44" s="5"/>
      <c r="H44" s="5"/>
      <c r="I44" s="5"/>
    </row>
    <row r="45" spans="1:9" x14ac:dyDescent="0.2">
      <c r="B45" s="5"/>
      <c r="C45" s="5"/>
      <c r="D45" s="5"/>
      <c r="E45" s="5"/>
      <c r="F45" s="5"/>
      <c r="G45" s="5"/>
      <c r="H45" s="5"/>
      <c r="I45" s="5"/>
    </row>
  </sheetData>
  <mergeCells count="6">
    <mergeCell ref="C38:E38"/>
    <mergeCell ref="C39:E39"/>
    <mergeCell ref="D4:F4"/>
    <mergeCell ref="D5:D6"/>
    <mergeCell ref="E5:E6"/>
    <mergeCell ref="F5:F6"/>
  </mergeCells>
  <pageMargins left="0.2" right="0.2" top="0.25" bottom="0.2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Normal="100" workbookViewId="0">
      <selection activeCell="C13" sqref="C13:C30"/>
    </sheetView>
  </sheetViews>
  <sheetFormatPr defaultColWidth="9.140625" defaultRowHeight="12.75" x14ac:dyDescent="0.2"/>
  <cols>
    <col min="1" max="1" width="12.85546875" style="79" customWidth="1"/>
    <col min="2" max="13" width="12.85546875" style="5" customWidth="1"/>
    <col min="14" max="16384" width="9.140625" style="5"/>
  </cols>
  <sheetData>
    <row r="1" spans="1:16" ht="18.75" customHeight="1" x14ac:dyDescent="0.3">
      <c r="A1" s="130" t="s">
        <v>63</v>
      </c>
      <c r="B1" s="130"/>
      <c r="C1" s="130"/>
      <c r="D1" s="130"/>
      <c r="E1" s="130"/>
      <c r="F1" s="130"/>
      <c r="G1" s="130"/>
      <c r="H1" s="87"/>
      <c r="I1" s="87"/>
      <c r="J1" s="4"/>
      <c r="K1" s="4"/>
      <c r="L1" s="4"/>
      <c r="M1" s="4"/>
    </row>
    <row r="2" spans="1:16" ht="12.75" customHeight="1" x14ac:dyDescent="0.3">
      <c r="A2" s="87"/>
      <c r="B2" s="87"/>
      <c r="C2" s="87"/>
      <c r="D2" s="87"/>
      <c r="E2" s="87"/>
      <c r="F2" s="87"/>
      <c r="G2" s="87"/>
      <c r="H2" s="87"/>
      <c r="I2" s="87"/>
      <c r="J2" s="4"/>
      <c r="K2" s="4"/>
      <c r="L2" s="4"/>
      <c r="M2" s="4"/>
    </row>
    <row r="3" spans="1:16" x14ac:dyDescent="0.2">
      <c r="A3" s="8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7"/>
      <c r="O3" s="27"/>
      <c r="P3" s="27"/>
    </row>
    <row r="4" spans="1:16" x14ac:dyDescent="0.2">
      <c r="A4" s="47"/>
      <c r="B4" s="41" t="s">
        <v>5</v>
      </c>
      <c r="C4" s="42"/>
      <c r="D4" s="114" t="s">
        <v>8</v>
      </c>
      <c r="E4" s="115"/>
      <c r="F4" s="116"/>
      <c r="G4" s="55"/>
      <c r="H4" s="25" t="s">
        <v>9</v>
      </c>
      <c r="I4" s="28" t="s">
        <v>9</v>
      </c>
      <c r="J4" s="66"/>
      <c r="K4" s="62"/>
      <c r="L4" s="62"/>
      <c r="M4" s="62"/>
      <c r="N4" s="27"/>
      <c r="O4" s="27"/>
      <c r="P4" s="27"/>
    </row>
    <row r="5" spans="1:16" x14ac:dyDescent="0.2">
      <c r="A5" s="51" t="s">
        <v>0</v>
      </c>
      <c r="B5" s="32" t="s">
        <v>60</v>
      </c>
      <c r="C5" s="33" t="s">
        <v>61</v>
      </c>
      <c r="D5" s="117" t="s">
        <v>6</v>
      </c>
      <c r="E5" s="117" t="s">
        <v>7</v>
      </c>
      <c r="F5" s="122" t="s">
        <v>48</v>
      </c>
      <c r="G5" s="108" t="s">
        <v>9</v>
      </c>
      <c r="H5" s="24" t="s">
        <v>10</v>
      </c>
      <c r="I5" s="29" t="s">
        <v>10</v>
      </c>
      <c r="J5" s="66"/>
      <c r="K5" s="62"/>
      <c r="L5" s="62"/>
      <c r="M5" s="62"/>
      <c r="N5" s="27"/>
      <c r="O5" s="27"/>
      <c r="P5" s="27"/>
    </row>
    <row r="6" spans="1:16" x14ac:dyDescent="0.2">
      <c r="A6" s="34" t="s">
        <v>1</v>
      </c>
      <c r="B6" s="22" t="s">
        <v>2</v>
      </c>
      <c r="C6" s="11" t="s">
        <v>4</v>
      </c>
      <c r="D6" s="118"/>
      <c r="E6" s="118"/>
      <c r="F6" s="123"/>
      <c r="G6" s="56" t="s">
        <v>8</v>
      </c>
      <c r="H6" s="12" t="s">
        <v>2</v>
      </c>
      <c r="I6" s="30" t="s">
        <v>11</v>
      </c>
      <c r="J6" s="57"/>
      <c r="K6" s="29"/>
      <c r="L6" s="29"/>
      <c r="M6" s="64"/>
      <c r="N6" s="27"/>
      <c r="O6" s="27"/>
      <c r="P6" s="27"/>
    </row>
    <row r="7" spans="1:16" ht="12.75" customHeight="1" x14ac:dyDescent="0.2">
      <c r="A7" s="89">
        <v>1</v>
      </c>
      <c r="B7" s="15">
        <v>427.08</v>
      </c>
      <c r="C7" s="15">
        <v>427.08</v>
      </c>
      <c r="D7" s="44">
        <v>23</v>
      </c>
      <c r="E7" s="44">
        <v>50</v>
      </c>
      <c r="F7" s="44">
        <v>38</v>
      </c>
      <c r="G7" s="44">
        <f>SUM(D7:F7)</f>
        <v>111</v>
      </c>
      <c r="H7" s="44">
        <f t="shared" ref="H7:H30" si="0">SUM(B7,G7)</f>
        <v>538.07999999999993</v>
      </c>
      <c r="I7" s="46">
        <f>SUM(C7,G7)</f>
        <v>538.07999999999993</v>
      </c>
      <c r="J7" s="67"/>
      <c r="K7" s="65"/>
      <c r="L7" s="65"/>
      <c r="M7" s="65"/>
      <c r="N7" s="27"/>
      <c r="O7" s="27"/>
      <c r="P7" s="27"/>
    </row>
    <row r="8" spans="1:16" ht="12.75" customHeight="1" x14ac:dyDescent="0.2">
      <c r="A8" s="80">
        <v>2</v>
      </c>
      <c r="B8" s="15">
        <f>A8*$B$7</f>
        <v>854.16</v>
      </c>
      <c r="C8" s="15">
        <f>A8*$C$7</f>
        <v>854.16</v>
      </c>
      <c r="D8" s="15">
        <v>25</v>
      </c>
      <c r="E8" s="44">
        <v>50</v>
      </c>
      <c r="F8" s="44">
        <v>38</v>
      </c>
      <c r="G8" s="44">
        <f t="shared" ref="G8:G30" si="1">SUM(D8:F8)</f>
        <v>113</v>
      </c>
      <c r="H8" s="44">
        <f t="shared" si="0"/>
        <v>967.16</v>
      </c>
      <c r="I8" s="46">
        <f t="shared" ref="I8:I30" si="2">SUM(C8,G8)</f>
        <v>967.16</v>
      </c>
      <c r="J8" s="67"/>
      <c r="K8" s="65"/>
      <c r="L8" s="65"/>
      <c r="M8" s="65"/>
    </row>
    <row r="9" spans="1:16" ht="12.75" customHeight="1" x14ac:dyDescent="0.2">
      <c r="A9" s="80">
        <v>3</v>
      </c>
      <c r="B9" s="15">
        <f t="shared" ref="B9:B30" si="3">A9*$B$7</f>
        <v>1281.24</v>
      </c>
      <c r="C9" s="15">
        <f t="shared" ref="C9:C12" si="4">A9*$C$7</f>
        <v>1281.24</v>
      </c>
      <c r="D9" s="15">
        <v>27</v>
      </c>
      <c r="E9" s="44">
        <v>50</v>
      </c>
      <c r="F9" s="44">
        <v>38</v>
      </c>
      <c r="G9" s="44">
        <f t="shared" si="1"/>
        <v>115</v>
      </c>
      <c r="H9" s="44">
        <f t="shared" si="0"/>
        <v>1396.24</v>
      </c>
      <c r="I9" s="46">
        <f t="shared" si="2"/>
        <v>1396.24</v>
      </c>
      <c r="J9" s="67"/>
      <c r="K9" s="65"/>
      <c r="L9" s="65"/>
      <c r="M9" s="65"/>
    </row>
    <row r="10" spans="1:16" ht="12.75" customHeight="1" x14ac:dyDescent="0.2">
      <c r="A10" s="80">
        <v>4</v>
      </c>
      <c r="B10" s="15">
        <f t="shared" si="3"/>
        <v>1708.32</v>
      </c>
      <c r="C10" s="15">
        <f t="shared" si="4"/>
        <v>1708.32</v>
      </c>
      <c r="D10" s="15">
        <v>29</v>
      </c>
      <c r="E10" s="44">
        <v>50</v>
      </c>
      <c r="F10" s="44">
        <v>38</v>
      </c>
      <c r="G10" s="44">
        <f t="shared" si="1"/>
        <v>117</v>
      </c>
      <c r="H10" s="44">
        <f t="shared" si="0"/>
        <v>1825.32</v>
      </c>
      <c r="I10" s="46">
        <f t="shared" si="2"/>
        <v>1825.32</v>
      </c>
      <c r="J10" s="67"/>
      <c r="K10" s="65"/>
      <c r="L10" s="65"/>
      <c r="M10" s="65"/>
    </row>
    <row r="11" spans="1:16" ht="12.75" customHeight="1" x14ac:dyDescent="0.2">
      <c r="A11" s="80">
        <v>5</v>
      </c>
      <c r="B11" s="15">
        <f t="shared" si="3"/>
        <v>2135.4</v>
      </c>
      <c r="C11" s="15">
        <f t="shared" si="4"/>
        <v>2135.4</v>
      </c>
      <c r="D11" s="15">
        <v>31</v>
      </c>
      <c r="E11" s="44">
        <v>50</v>
      </c>
      <c r="F11" s="44">
        <v>38</v>
      </c>
      <c r="G11" s="44">
        <f t="shared" si="1"/>
        <v>119</v>
      </c>
      <c r="H11" s="44">
        <f t="shared" si="0"/>
        <v>2254.4</v>
      </c>
      <c r="I11" s="46">
        <f t="shared" si="2"/>
        <v>2254.4</v>
      </c>
      <c r="J11" s="67"/>
      <c r="K11" s="65"/>
      <c r="L11" s="65"/>
      <c r="M11" s="65"/>
    </row>
    <row r="12" spans="1:16" ht="12.75" customHeight="1" x14ac:dyDescent="0.2">
      <c r="A12" s="80">
        <v>6</v>
      </c>
      <c r="B12" s="15">
        <f t="shared" si="3"/>
        <v>2562.48</v>
      </c>
      <c r="C12" s="15">
        <f t="shared" si="4"/>
        <v>2562.48</v>
      </c>
      <c r="D12" s="15">
        <v>33</v>
      </c>
      <c r="E12" s="44">
        <v>50</v>
      </c>
      <c r="F12" s="44">
        <v>38</v>
      </c>
      <c r="G12" s="44">
        <f t="shared" si="1"/>
        <v>121</v>
      </c>
      <c r="H12" s="44">
        <f t="shared" si="0"/>
        <v>2683.48</v>
      </c>
      <c r="I12" s="46">
        <f t="shared" si="2"/>
        <v>2683.48</v>
      </c>
      <c r="J12" s="67"/>
      <c r="K12" s="65"/>
      <c r="L12" s="65"/>
      <c r="M12" s="65"/>
    </row>
    <row r="13" spans="1:16" ht="12.75" customHeight="1" x14ac:dyDescent="0.2">
      <c r="A13" s="80">
        <v>7</v>
      </c>
      <c r="B13" s="15">
        <f t="shared" si="3"/>
        <v>2989.56</v>
      </c>
      <c r="C13" s="15">
        <f t="shared" ref="C13:C30" si="5">716.93*A13</f>
        <v>5018.5099999999993</v>
      </c>
      <c r="D13" s="15">
        <v>35</v>
      </c>
      <c r="E13" s="44">
        <v>50</v>
      </c>
      <c r="F13" s="44">
        <v>38</v>
      </c>
      <c r="G13" s="44">
        <f t="shared" si="1"/>
        <v>123</v>
      </c>
      <c r="H13" s="44">
        <f t="shared" si="0"/>
        <v>3112.56</v>
      </c>
      <c r="I13" s="46">
        <f t="shared" si="2"/>
        <v>5141.5099999999993</v>
      </c>
      <c r="J13" s="67"/>
      <c r="K13" s="65"/>
      <c r="L13" s="65"/>
      <c r="M13" s="65"/>
    </row>
    <row r="14" spans="1:16" ht="12.75" customHeight="1" x14ac:dyDescent="0.2">
      <c r="A14" s="80">
        <v>8</v>
      </c>
      <c r="B14" s="15">
        <f t="shared" si="3"/>
        <v>3416.64</v>
      </c>
      <c r="C14" s="15">
        <f t="shared" si="5"/>
        <v>5735.44</v>
      </c>
      <c r="D14" s="15">
        <v>37</v>
      </c>
      <c r="E14" s="44">
        <v>50</v>
      </c>
      <c r="F14" s="44">
        <v>38</v>
      </c>
      <c r="G14" s="44">
        <f t="shared" si="1"/>
        <v>125</v>
      </c>
      <c r="H14" s="44">
        <f t="shared" si="0"/>
        <v>3541.64</v>
      </c>
      <c r="I14" s="46">
        <f t="shared" si="2"/>
        <v>5860.44</v>
      </c>
      <c r="J14" s="67"/>
      <c r="K14" s="65"/>
      <c r="L14" s="65"/>
      <c r="M14" s="65"/>
    </row>
    <row r="15" spans="1:16" ht="12.75" customHeight="1" x14ac:dyDescent="0.2">
      <c r="A15" s="80">
        <v>9</v>
      </c>
      <c r="B15" s="15">
        <f t="shared" si="3"/>
        <v>3843.72</v>
      </c>
      <c r="C15" s="15">
        <f t="shared" si="5"/>
        <v>6452.37</v>
      </c>
      <c r="D15" s="15">
        <v>39</v>
      </c>
      <c r="E15" s="44">
        <v>50</v>
      </c>
      <c r="F15" s="44">
        <v>38</v>
      </c>
      <c r="G15" s="44">
        <f t="shared" si="1"/>
        <v>127</v>
      </c>
      <c r="H15" s="44">
        <f t="shared" si="0"/>
        <v>3970.72</v>
      </c>
      <c r="I15" s="46">
        <f t="shared" si="2"/>
        <v>6579.37</v>
      </c>
      <c r="J15" s="67"/>
      <c r="K15" s="65"/>
      <c r="L15" s="65"/>
      <c r="M15" s="65"/>
    </row>
    <row r="16" spans="1:16" ht="12.75" customHeight="1" x14ac:dyDescent="0.2">
      <c r="A16" s="80">
        <v>10</v>
      </c>
      <c r="B16" s="15">
        <f t="shared" si="3"/>
        <v>4270.8</v>
      </c>
      <c r="C16" s="15">
        <f t="shared" si="5"/>
        <v>7169.2999999999993</v>
      </c>
      <c r="D16" s="15">
        <v>41</v>
      </c>
      <c r="E16" s="44">
        <v>50</v>
      </c>
      <c r="F16" s="44">
        <v>38</v>
      </c>
      <c r="G16" s="44">
        <f t="shared" si="1"/>
        <v>129</v>
      </c>
      <c r="H16" s="44">
        <f t="shared" si="0"/>
        <v>4399.8</v>
      </c>
      <c r="I16" s="46">
        <f t="shared" si="2"/>
        <v>7298.2999999999993</v>
      </c>
      <c r="J16" s="67"/>
      <c r="K16" s="65"/>
      <c r="L16" s="65"/>
      <c r="M16" s="65"/>
    </row>
    <row r="17" spans="1:13" ht="12.75" customHeight="1" x14ac:dyDescent="0.2">
      <c r="A17" s="80">
        <v>11</v>
      </c>
      <c r="B17" s="15">
        <f t="shared" si="3"/>
        <v>4697.88</v>
      </c>
      <c r="C17" s="15">
        <f t="shared" si="5"/>
        <v>7886.23</v>
      </c>
      <c r="D17" s="15">
        <v>43</v>
      </c>
      <c r="E17" s="44">
        <v>50</v>
      </c>
      <c r="F17" s="44">
        <v>38</v>
      </c>
      <c r="G17" s="44">
        <f t="shared" si="1"/>
        <v>131</v>
      </c>
      <c r="H17" s="44">
        <f t="shared" si="0"/>
        <v>4828.88</v>
      </c>
      <c r="I17" s="46">
        <f t="shared" si="2"/>
        <v>8017.23</v>
      </c>
      <c r="J17" s="67"/>
      <c r="K17" s="65"/>
      <c r="L17" s="65"/>
      <c r="M17" s="131"/>
    </row>
    <row r="18" spans="1:13" ht="12.75" customHeight="1" x14ac:dyDescent="0.2">
      <c r="A18" s="80">
        <v>12</v>
      </c>
      <c r="B18" s="15">
        <f t="shared" si="3"/>
        <v>5124.96</v>
      </c>
      <c r="C18" s="15">
        <f t="shared" si="5"/>
        <v>8603.16</v>
      </c>
      <c r="D18" s="15">
        <v>45</v>
      </c>
      <c r="E18" s="44">
        <v>50</v>
      </c>
      <c r="F18" s="44">
        <v>38</v>
      </c>
      <c r="G18" s="44">
        <f t="shared" si="1"/>
        <v>133</v>
      </c>
      <c r="H18" s="44">
        <f t="shared" si="0"/>
        <v>5257.96</v>
      </c>
      <c r="I18" s="46">
        <f t="shared" si="2"/>
        <v>8736.16</v>
      </c>
      <c r="J18" s="67"/>
      <c r="K18" s="65"/>
      <c r="L18" s="65"/>
      <c r="M18" s="131"/>
    </row>
    <row r="19" spans="1:13" ht="12.75" customHeight="1" x14ac:dyDescent="0.2">
      <c r="A19" s="80">
        <v>13</v>
      </c>
      <c r="B19" s="15">
        <f t="shared" si="3"/>
        <v>5552.04</v>
      </c>
      <c r="C19" s="15">
        <f t="shared" si="5"/>
        <v>9320.09</v>
      </c>
      <c r="D19" s="15">
        <v>45</v>
      </c>
      <c r="E19" s="44">
        <v>50</v>
      </c>
      <c r="F19" s="44">
        <v>38</v>
      </c>
      <c r="G19" s="44">
        <f t="shared" si="1"/>
        <v>133</v>
      </c>
      <c r="H19" s="44">
        <f t="shared" si="0"/>
        <v>5685.04</v>
      </c>
      <c r="I19" s="46">
        <f t="shared" si="2"/>
        <v>9453.09</v>
      </c>
      <c r="J19" s="67"/>
      <c r="K19" s="65"/>
      <c r="L19" s="65"/>
      <c r="M19" s="65"/>
    </row>
    <row r="20" spans="1:13" ht="12.75" customHeight="1" x14ac:dyDescent="0.2">
      <c r="A20" s="80">
        <v>14</v>
      </c>
      <c r="B20" s="15">
        <f t="shared" si="3"/>
        <v>5979.12</v>
      </c>
      <c r="C20" s="15">
        <f t="shared" si="5"/>
        <v>10037.019999999999</v>
      </c>
      <c r="D20" s="15">
        <v>45</v>
      </c>
      <c r="E20" s="44">
        <v>50</v>
      </c>
      <c r="F20" s="44">
        <v>38</v>
      </c>
      <c r="G20" s="44">
        <f t="shared" si="1"/>
        <v>133</v>
      </c>
      <c r="H20" s="44">
        <f t="shared" si="0"/>
        <v>6112.12</v>
      </c>
      <c r="I20" s="46">
        <f t="shared" si="2"/>
        <v>10170.019999999999</v>
      </c>
      <c r="J20" s="67"/>
      <c r="K20" s="65"/>
      <c r="L20" s="65"/>
      <c r="M20" s="65"/>
    </row>
    <row r="21" spans="1:13" ht="12.75" customHeight="1" x14ac:dyDescent="0.2">
      <c r="A21" s="80">
        <v>15</v>
      </c>
      <c r="B21" s="15">
        <f t="shared" si="3"/>
        <v>6406.2</v>
      </c>
      <c r="C21" s="15">
        <f t="shared" si="5"/>
        <v>10753.949999999999</v>
      </c>
      <c r="D21" s="15">
        <v>45</v>
      </c>
      <c r="E21" s="44">
        <v>50</v>
      </c>
      <c r="F21" s="44">
        <v>38</v>
      </c>
      <c r="G21" s="44">
        <f t="shared" si="1"/>
        <v>133</v>
      </c>
      <c r="H21" s="44">
        <f t="shared" si="0"/>
        <v>6539.2</v>
      </c>
      <c r="I21" s="46">
        <f t="shared" si="2"/>
        <v>10886.949999999999</v>
      </c>
      <c r="J21" s="67"/>
      <c r="K21" s="65"/>
      <c r="L21" s="65"/>
      <c r="M21" s="65"/>
    </row>
    <row r="22" spans="1:13" ht="12.75" customHeight="1" x14ac:dyDescent="0.2">
      <c r="A22" s="80">
        <v>16</v>
      </c>
      <c r="B22" s="15">
        <f t="shared" si="3"/>
        <v>6833.28</v>
      </c>
      <c r="C22" s="15">
        <f t="shared" si="5"/>
        <v>11470.88</v>
      </c>
      <c r="D22" s="15">
        <v>45</v>
      </c>
      <c r="E22" s="44">
        <v>50</v>
      </c>
      <c r="F22" s="44">
        <v>38</v>
      </c>
      <c r="G22" s="44">
        <f t="shared" si="1"/>
        <v>133</v>
      </c>
      <c r="H22" s="44">
        <f t="shared" si="0"/>
        <v>6966.28</v>
      </c>
      <c r="I22" s="46">
        <f t="shared" si="2"/>
        <v>11603.88</v>
      </c>
      <c r="J22" s="67"/>
      <c r="K22" s="65"/>
      <c r="L22" s="65"/>
      <c r="M22" s="65"/>
    </row>
    <row r="23" spans="1:13" ht="12.75" customHeight="1" x14ac:dyDescent="0.2">
      <c r="A23" s="80">
        <v>17</v>
      </c>
      <c r="B23" s="15">
        <f t="shared" si="3"/>
        <v>7260.36</v>
      </c>
      <c r="C23" s="15">
        <f t="shared" si="5"/>
        <v>12187.81</v>
      </c>
      <c r="D23" s="15">
        <v>45</v>
      </c>
      <c r="E23" s="44">
        <v>50</v>
      </c>
      <c r="F23" s="44">
        <v>38</v>
      </c>
      <c r="G23" s="44">
        <f t="shared" si="1"/>
        <v>133</v>
      </c>
      <c r="H23" s="44">
        <f t="shared" si="0"/>
        <v>7393.36</v>
      </c>
      <c r="I23" s="46">
        <f t="shared" si="2"/>
        <v>12320.81</v>
      </c>
      <c r="J23" s="67"/>
      <c r="K23" s="65"/>
      <c r="L23" s="65"/>
      <c r="M23" s="65"/>
    </row>
    <row r="24" spans="1:13" ht="12.75" customHeight="1" x14ac:dyDescent="0.2">
      <c r="A24" s="80">
        <v>18</v>
      </c>
      <c r="B24" s="15">
        <f t="shared" si="3"/>
        <v>7687.44</v>
      </c>
      <c r="C24" s="15">
        <f t="shared" si="5"/>
        <v>12904.74</v>
      </c>
      <c r="D24" s="15">
        <v>45</v>
      </c>
      <c r="E24" s="44">
        <v>50</v>
      </c>
      <c r="F24" s="44">
        <v>38</v>
      </c>
      <c r="G24" s="44">
        <f t="shared" si="1"/>
        <v>133</v>
      </c>
      <c r="H24" s="44">
        <f t="shared" si="0"/>
        <v>7820.44</v>
      </c>
      <c r="I24" s="46">
        <f t="shared" si="2"/>
        <v>13037.74</v>
      </c>
      <c r="J24" s="67"/>
      <c r="K24" s="65"/>
      <c r="L24" s="65"/>
      <c r="M24" s="65"/>
    </row>
    <row r="25" spans="1:13" ht="12.75" customHeight="1" x14ac:dyDescent="0.2">
      <c r="A25" s="80">
        <v>19</v>
      </c>
      <c r="B25" s="15">
        <f t="shared" si="3"/>
        <v>8114.5199999999995</v>
      </c>
      <c r="C25" s="15">
        <f t="shared" si="5"/>
        <v>13621.669999999998</v>
      </c>
      <c r="D25" s="15">
        <v>45</v>
      </c>
      <c r="E25" s="44">
        <v>50</v>
      </c>
      <c r="F25" s="44">
        <v>38</v>
      </c>
      <c r="G25" s="44">
        <f t="shared" si="1"/>
        <v>133</v>
      </c>
      <c r="H25" s="44">
        <f t="shared" si="0"/>
        <v>8247.52</v>
      </c>
      <c r="I25" s="46">
        <f t="shared" si="2"/>
        <v>13754.669999999998</v>
      </c>
      <c r="J25" s="67"/>
      <c r="K25" s="65"/>
      <c r="L25" s="65"/>
      <c r="M25" s="65"/>
    </row>
    <row r="26" spans="1:13" ht="12.75" customHeight="1" x14ac:dyDescent="0.2">
      <c r="A26" s="80">
        <v>20</v>
      </c>
      <c r="B26" s="15">
        <f t="shared" si="3"/>
        <v>8541.6</v>
      </c>
      <c r="C26" s="15">
        <f t="shared" si="5"/>
        <v>14338.599999999999</v>
      </c>
      <c r="D26" s="15">
        <v>45</v>
      </c>
      <c r="E26" s="44">
        <v>50</v>
      </c>
      <c r="F26" s="44">
        <v>38</v>
      </c>
      <c r="G26" s="44">
        <f t="shared" si="1"/>
        <v>133</v>
      </c>
      <c r="H26" s="44">
        <f t="shared" si="0"/>
        <v>8674.6</v>
      </c>
      <c r="I26" s="46">
        <f t="shared" si="2"/>
        <v>14471.599999999999</v>
      </c>
      <c r="J26" s="67"/>
      <c r="K26" s="65"/>
      <c r="L26" s="65"/>
      <c r="M26" s="65"/>
    </row>
    <row r="27" spans="1:13" ht="12.75" customHeight="1" x14ac:dyDescent="0.2">
      <c r="A27" s="80">
        <v>21</v>
      </c>
      <c r="B27" s="15">
        <f t="shared" si="3"/>
        <v>8968.68</v>
      </c>
      <c r="C27" s="15">
        <f t="shared" si="5"/>
        <v>15055.529999999999</v>
      </c>
      <c r="D27" s="15">
        <v>45</v>
      </c>
      <c r="E27" s="44">
        <v>50</v>
      </c>
      <c r="F27" s="44">
        <v>38</v>
      </c>
      <c r="G27" s="44">
        <f t="shared" si="1"/>
        <v>133</v>
      </c>
      <c r="H27" s="44">
        <f t="shared" si="0"/>
        <v>9101.68</v>
      </c>
      <c r="I27" s="46">
        <f t="shared" si="2"/>
        <v>15188.529999999999</v>
      </c>
      <c r="J27" s="67"/>
      <c r="K27" s="65"/>
      <c r="L27" s="65"/>
      <c r="M27" s="65"/>
    </row>
    <row r="28" spans="1:13" ht="12.75" customHeight="1" x14ac:dyDescent="0.2">
      <c r="A28" s="80">
        <v>22</v>
      </c>
      <c r="B28" s="15">
        <f t="shared" si="3"/>
        <v>9395.76</v>
      </c>
      <c r="C28" s="15">
        <f t="shared" si="5"/>
        <v>15772.46</v>
      </c>
      <c r="D28" s="15">
        <v>45</v>
      </c>
      <c r="E28" s="44">
        <v>50</v>
      </c>
      <c r="F28" s="44">
        <v>38</v>
      </c>
      <c r="G28" s="44">
        <f t="shared" si="1"/>
        <v>133</v>
      </c>
      <c r="H28" s="44">
        <f t="shared" si="0"/>
        <v>9528.76</v>
      </c>
      <c r="I28" s="46">
        <f t="shared" si="2"/>
        <v>15905.46</v>
      </c>
      <c r="J28" s="67"/>
      <c r="K28" s="65"/>
      <c r="L28" s="65"/>
      <c r="M28" s="65"/>
    </row>
    <row r="29" spans="1:13" ht="12.75" customHeight="1" x14ac:dyDescent="0.2">
      <c r="A29" s="80">
        <v>23</v>
      </c>
      <c r="B29" s="15">
        <f t="shared" si="3"/>
        <v>9822.84</v>
      </c>
      <c r="C29" s="15">
        <f t="shared" si="5"/>
        <v>16489.39</v>
      </c>
      <c r="D29" s="15">
        <v>45</v>
      </c>
      <c r="E29" s="44">
        <v>50</v>
      </c>
      <c r="F29" s="44">
        <v>38</v>
      </c>
      <c r="G29" s="44">
        <f t="shared" si="1"/>
        <v>133</v>
      </c>
      <c r="H29" s="44">
        <f t="shared" si="0"/>
        <v>9955.84</v>
      </c>
      <c r="I29" s="46">
        <f t="shared" si="2"/>
        <v>16622.39</v>
      </c>
      <c r="J29" s="67"/>
      <c r="K29" s="65"/>
      <c r="L29" s="65"/>
      <c r="M29" s="65"/>
    </row>
    <row r="30" spans="1:13" ht="12.75" customHeight="1" x14ac:dyDescent="0.2">
      <c r="A30" s="80">
        <v>24</v>
      </c>
      <c r="B30" s="15">
        <f t="shared" si="3"/>
        <v>10249.92</v>
      </c>
      <c r="C30" s="15">
        <f t="shared" si="5"/>
        <v>17206.32</v>
      </c>
      <c r="D30" s="15">
        <v>45</v>
      </c>
      <c r="E30" s="44">
        <v>50</v>
      </c>
      <c r="F30" s="44">
        <v>38</v>
      </c>
      <c r="G30" s="44">
        <f t="shared" si="1"/>
        <v>133</v>
      </c>
      <c r="H30" s="44">
        <f t="shared" si="0"/>
        <v>10382.92</v>
      </c>
      <c r="I30" s="46">
        <f t="shared" si="2"/>
        <v>17339.32</v>
      </c>
      <c r="J30" s="67"/>
      <c r="K30" s="65"/>
      <c r="L30" s="65"/>
      <c r="M30" s="65"/>
    </row>
    <row r="32" spans="1:13" x14ac:dyDescent="0.2">
      <c r="A32" s="88"/>
    </row>
    <row r="33" spans="1:5" x14ac:dyDescent="0.2">
      <c r="A33" s="88"/>
      <c r="B33" s="60" t="s">
        <v>27</v>
      </c>
    </row>
    <row r="34" spans="1:5" x14ac:dyDescent="0.2">
      <c r="A34" s="88"/>
      <c r="B34" s="27" t="s">
        <v>26</v>
      </c>
    </row>
    <row r="35" spans="1:5" x14ac:dyDescent="0.2">
      <c r="B35" s="27" t="s">
        <v>68</v>
      </c>
    </row>
    <row r="36" spans="1:5" x14ac:dyDescent="0.2">
      <c r="B36" s="27"/>
    </row>
    <row r="37" spans="1:5" x14ac:dyDescent="0.2">
      <c r="B37" s="81"/>
      <c r="C37" s="113" t="s">
        <v>14</v>
      </c>
      <c r="D37" s="113"/>
      <c r="E37" s="113"/>
    </row>
    <row r="38" spans="1:5" x14ac:dyDescent="0.2">
      <c r="B38" s="81"/>
      <c r="C38" s="113" t="s">
        <v>15</v>
      </c>
      <c r="D38" s="113"/>
      <c r="E38" s="113"/>
    </row>
    <row r="39" spans="1:5" x14ac:dyDescent="0.2">
      <c r="B39" s="81"/>
      <c r="C39" s="99" t="s">
        <v>16</v>
      </c>
      <c r="D39" s="99" t="s">
        <v>17</v>
      </c>
      <c r="E39" s="99" t="s">
        <v>18</v>
      </c>
    </row>
    <row r="40" spans="1:5" x14ac:dyDescent="0.2">
      <c r="B40" s="81" t="s">
        <v>20</v>
      </c>
      <c r="C40" s="83">
        <v>580</v>
      </c>
      <c r="D40" s="83">
        <v>377</v>
      </c>
      <c r="E40" s="83">
        <v>377</v>
      </c>
    </row>
    <row r="41" spans="1:5" x14ac:dyDescent="0.2">
      <c r="B41" s="81" t="s">
        <v>21</v>
      </c>
      <c r="C41" s="83">
        <v>716</v>
      </c>
      <c r="D41" s="83">
        <v>466</v>
      </c>
      <c r="E41" s="83">
        <v>466</v>
      </c>
    </row>
    <row r="42" spans="1:5" x14ac:dyDescent="0.2">
      <c r="B42" s="81" t="s">
        <v>22</v>
      </c>
      <c r="C42" s="84">
        <v>1289</v>
      </c>
      <c r="D42" s="83">
        <v>839</v>
      </c>
      <c r="E42" s="83">
        <v>839</v>
      </c>
    </row>
    <row r="43" spans="1:5" x14ac:dyDescent="0.2">
      <c r="B43" s="81" t="s">
        <v>23</v>
      </c>
      <c r="C43" s="85">
        <v>2721</v>
      </c>
      <c r="D43" s="85">
        <v>1772</v>
      </c>
      <c r="E43" s="85">
        <v>1772</v>
      </c>
    </row>
  </sheetData>
  <mergeCells count="8">
    <mergeCell ref="C38:E38"/>
    <mergeCell ref="M17:M18"/>
    <mergeCell ref="A1:G1"/>
    <mergeCell ref="C37:E37"/>
    <mergeCell ref="D5:D6"/>
    <mergeCell ref="E5:E6"/>
    <mergeCell ref="F5:F6"/>
    <mergeCell ref="D4:F4"/>
  </mergeCells>
  <phoneticPr fontId="1" type="noConversion"/>
  <pageMargins left="0.2" right="0.2" top="0.25" bottom="0.25" header="0.3" footer="0.3"/>
  <pageSetup orientation="landscape" r:id="rId1"/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C13" sqref="C13:C30"/>
    </sheetView>
  </sheetViews>
  <sheetFormatPr defaultColWidth="9.140625" defaultRowHeight="12.75" x14ac:dyDescent="0.2"/>
  <cols>
    <col min="1" max="1" width="12.85546875" style="79" customWidth="1"/>
    <col min="2" max="12" width="12.85546875" style="5" customWidth="1"/>
    <col min="13" max="16384" width="9.140625" style="5"/>
  </cols>
  <sheetData>
    <row r="1" spans="1:13" ht="18.75" x14ac:dyDescent="0.3">
      <c r="A1" s="130" t="s">
        <v>64</v>
      </c>
      <c r="B1" s="130"/>
      <c r="C1" s="130"/>
      <c r="D1" s="130"/>
      <c r="E1" s="130"/>
      <c r="F1" s="130"/>
      <c r="G1" s="130"/>
      <c r="H1" s="4"/>
      <c r="I1" s="4"/>
      <c r="J1" s="4"/>
      <c r="K1" s="4"/>
      <c r="L1" s="4"/>
    </row>
    <row r="2" spans="1:13" x14ac:dyDescent="0.2">
      <c r="A2" s="88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">
      <c r="B3" s="4"/>
      <c r="C3" s="4"/>
      <c r="D3" s="4"/>
      <c r="E3" s="4"/>
      <c r="F3" s="4"/>
      <c r="G3" s="91"/>
      <c r="H3" s="4"/>
      <c r="I3" s="4"/>
      <c r="J3" s="4"/>
      <c r="K3" s="4"/>
      <c r="L3" s="4"/>
    </row>
    <row r="4" spans="1:13" x14ac:dyDescent="0.2">
      <c r="A4" s="47"/>
      <c r="B4" s="41" t="s">
        <v>5</v>
      </c>
      <c r="C4" s="42"/>
      <c r="D4" s="134" t="s">
        <v>8</v>
      </c>
      <c r="E4" s="135"/>
      <c r="F4" s="136"/>
      <c r="G4" s="55"/>
      <c r="H4" s="25" t="s">
        <v>9</v>
      </c>
      <c r="I4" s="55" t="s">
        <v>9</v>
      </c>
      <c r="J4" s="66"/>
      <c r="K4" s="62"/>
      <c r="L4" s="62"/>
      <c r="M4" s="62"/>
    </row>
    <row r="5" spans="1:13" x14ac:dyDescent="0.2">
      <c r="A5" s="51" t="s">
        <v>0</v>
      </c>
      <c r="B5" s="32" t="s">
        <v>60</v>
      </c>
      <c r="C5" s="33" t="s">
        <v>61</v>
      </c>
      <c r="D5" s="132" t="s">
        <v>6</v>
      </c>
      <c r="E5" s="132" t="s">
        <v>7</v>
      </c>
      <c r="F5" s="119" t="s">
        <v>48</v>
      </c>
      <c r="G5" s="108" t="s">
        <v>9</v>
      </c>
      <c r="H5" s="24" t="s">
        <v>10</v>
      </c>
      <c r="I5" s="108" t="s">
        <v>10</v>
      </c>
      <c r="J5" s="66"/>
      <c r="K5" s="62"/>
      <c r="L5" s="62"/>
      <c r="M5" s="62"/>
    </row>
    <row r="6" spans="1:13" x14ac:dyDescent="0.2">
      <c r="A6" s="34" t="s">
        <v>1</v>
      </c>
      <c r="B6" s="22" t="s">
        <v>2</v>
      </c>
      <c r="C6" s="11" t="s">
        <v>4</v>
      </c>
      <c r="D6" s="133"/>
      <c r="E6" s="133"/>
      <c r="F6" s="120"/>
      <c r="G6" s="56" t="s">
        <v>8</v>
      </c>
      <c r="H6" s="12" t="s">
        <v>2</v>
      </c>
      <c r="I6" s="56" t="s">
        <v>11</v>
      </c>
      <c r="J6" s="57"/>
      <c r="K6" s="29"/>
      <c r="L6" s="29"/>
      <c r="M6" s="64"/>
    </row>
    <row r="7" spans="1:13" ht="12.75" customHeight="1" x14ac:dyDescent="0.2">
      <c r="A7" s="89">
        <v>1</v>
      </c>
      <c r="B7" s="15">
        <v>427.08</v>
      </c>
      <c r="C7" s="15">
        <v>427.08</v>
      </c>
      <c r="D7" s="15">
        <v>34</v>
      </c>
      <c r="E7" s="15">
        <v>50</v>
      </c>
      <c r="F7" s="44">
        <v>38</v>
      </c>
      <c r="G7" s="15">
        <f>SUM(D7:F7)</f>
        <v>122</v>
      </c>
      <c r="H7" s="15">
        <f t="shared" ref="H7:H30" si="0">SUM(B7,G7)</f>
        <v>549.07999999999993</v>
      </c>
      <c r="I7" s="16">
        <f t="shared" ref="I7:I30" si="1">SUM(C7,G7)</f>
        <v>549.07999999999993</v>
      </c>
      <c r="J7" s="67"/>
      <c r="K7" s="65"/>
      <c r="L7" s="65"/>
      <c r="M7" s="65"/>
    </row>
    <row r="8" spans="1:13" ht="12.75" customHeight="1" x14ac:dyDescent="0.2">
      <c r="A8" s="80">
        <v>2</v>
      </c>
      <c r="B8" s="15">
        <f t="shared" ref="B8:B13" si="2">A8*427.08</f>
        <v>854.16</v>
      </c>
      <c r="C8" s="15">
        <f>A8*427.08</f>
        <v>854.16</v>
      </c>
      <c r="D8" s="15">
        <v>34</v>
      </c>
      <c r="E8" s="15">
        <v>50</v>
      </c>
      <c r="F8" s="44">
        <v>38</v>
      </c>
      <c r="G8" s="15">
        <f t="shared" ref="G8:G30" si="3">SUM(D8:F8)</f>
        <v>122</v>
      </c>
      <c r="H8" s="15">
        <f t="shared" si="0"/>
        <v>976.16</v>
      </c>
      <c r="I8" s="16">
        <f t="shared" si="1"/>
        <v>976.16</v>
      </c>
      <c r="J8" s="67"/>
      <c r="K8" s="65"/>
      <c r="L8" s="65"/>
      <c r="M8" s="65"/>
    </row>
    <row r="9" spans="1:13" ht="12.75" customHeight="1" x14ac:dyDescent="0.2">
      <c r="A9" s="80">
        <v>3</v>
      </c>
      <c r="B9" s="15">
        <f t="shared" si="2"/>
        <v>1281.24</v>
      </c>
      <c r="C9" s="15">
        <f>A9*427.08</f>
        <v>1281.24</v>
      </c>
      <c r="D9" s="15">
        <v>34</v>
      </c>
      <c r="E9" s="15">
        <v>50</v>
      </c>
      <c r="F9" s="44">
        <v>38</v>
      </c>
      <c r="G9" s="15">
        <f t="shared" si="3"/>
        <v>122</v>
      </c>
      <c r="H9" s="15">
        <f t="shared" si="0"/>
        <v>1403.24</v>
      </c>
      <c r="I9" s="16">
        <f t="shared" si="1"/>
        <v>1403.24</v>
      </c>
      <c r="J9" s="67"/>
      <c r="K9" s="65"/>
      <c r="L9" s="65"/>
      <c r="M9" s="65"/>
    </row>
    <row r="10" spans="1:13" ht="12.75" customHeight="1" x14ac:dyDescent="0.2">
      <c r="A10" s="80">
        <v>4</v>
      </c>
      <c r="B10" s="15">
        <f t="shared" si="2"/>
        <v>1708.32</v>
      </c>
      <c r="C10" s="15">
        <f>A10*C7</f>
        <v>1708.32</v>
      </c>
      <c r="D10" s="15">
        <v>34</v>
      </c>
      <c r="E10" s="15">
        <v>50</v>
      </c>
      <c r="F10" s="44">
        <v>38</v>
      </c>
      <c r="G10" s="15">
        <f t="shared" si="3"/>
        <v>122</v>
      </c>
      <c r="H10" s="15">
        <f t="shared" si="0"/>
        <v>1830.32</v>
      </c>
      <c r="I10" s="16">
        <f t="shared" si="1"/>
        <v>1830.32</v>
      </c>
      <c r="J10" s="67"/>
      <c r="K10" s="65"/>
      <c r="L10" s="65"/>
      <c r="M10" s="65"/>
    </row>
    <row r="11" spans="1:13" ht="12.75" customHeight="1" x14ac:dyDescent="0.2">
      <c r="A11" s="80">
        <v>5</v>
      </c>
      <c r="B11" s="15">
        <f t="shared" si="2"/>
        <v>2135.4</v>
      </c>
      <c r="C11" s="15">
        <f>A11*C7</f>
        <v>2135.4</v>
      </c>
      <c r="D11" s="15">
        <v>34</v>
      </c>
      <c r="E11" s="15">
        <v>50</v>
      </c>
      <c r="F11" s="44">
        <v>38</v>
      </c>
      <c r="G11" s="15">
        <f t="shared" si="3"/>
        <v>122</v>
      </c>
      <c r="H11" s="15">
        <f t="shared" si="0"/>
        <v>2257.4</v>
      </c>
      <c r="I11" s="16">
        <f t="shared" si="1"/>
        <v>2257.4</v>
      </c>
      <c r="J11" s="67"/>
      <c r="K11" s="65"/>
      <c r="L11" s="65"/>
      <c r="M11" s="65"/>
    </row>
    <row r="12" spans="1:13" ht="12.75" customHeight="1" x14ac:dyDescent="0.2">
      <c r="A12" s="80">
        <v>6</v>
      </c>
      <c r="B12" s="15">
        <f t="shared" si="2"/>
        <v>2562.48</v>
      </c>
      <c r="C12" s="15">
        <f>A12*C7</f>
        <v>2562.48</v>
      </c>
      <c r="D12" s="15">
        <v>34</v>
      </c>
      <c r="E12" s="15">
        <v>50</v>
      </c>
      <c r="F12" s="44">
        <v>38</v>
      </c>
      <c r="G12" s="15">
        <f t="shared" si="3"/>
        <v>122</v>
      </c>
      <c r="H12" s="15">
        <f t="shared" si="0"/>
        <v>2684.48</v>
      </c>
      <c r="I12" s="16">
        <f t="shared" si="1"/>
        <v>2684.48</v>
      </c>
      <c r="J12" s="67"/>
      <c r="K12" s="65"/>
      <c r="L12" s="65"/>
      <c r="M12" s="65"/>
    </row>
    <row r="13" spans="1:13" ht="12.75" customHeight="1" x14ac:dyDescent="0.2">
      <c r="A13" s="80">
        <v>7</v>
      </c>
      <c r="B13" s="15">
        <f t="shared" si="2"/>
        <v>2989.56</v>
      </c>
      <c r="C13" s="15">
        <f t="shared" ref="C13:C30" si="4">716.93*A13</f>
        <v>5018.5099999999993</v>
      </c>
      <c r="D13" s="15">
        <v>34</v>
      </c>
      <c r="E13" s="15">
        <v>50</v>
      </c>
      <c r="F13" s="44">
        <v>38</v>
      </c>
      <c r="G13" s="15">
        <f t="shared" si="3"/>
        <v>122</v>
      </c>
      <c r="H13" s="15">
        <f t="shared" si="0"/>
        <v>3111.56</v>
      </c>
      <c r="I13" s="16">
        <f t="shared" si="1"/>
        <v>5140.5099999999993</v>
      </c>
      <c r="J13" s="67"/>
      <c r="K13" s="65"/>
      <c r="L13" s="65"/>
      <c r="M13" s="65"/>
    </row>
    <row r="14" spans="1:13" ht="12.75" customHeight="1" x14ac:dyDescent="0.2">
      <c r="A14" s="80">
        <v>8</v>
      </c>
      <c r="B14" s="15">
        <f>A14*B7</f>
        <v>3416.64</v>
      </c>
      <c r="C14" s="15">
        <f t="shared" si="4"/>
        <v>5735.44</v>
      </c>
      <c r="D14" s="15">
        <v>34</v>
      </c>
      <c r="E14" s="15">
        <v>50</v>
      </c>
      <c r="F14" s="44">
        <v>38</v>
      </c>
      <c r="G14" s="15">
        <f t="shared" si="3"/>
        <v>122</v>
      </c>
      <c r="H14" s="15">
        <f t="shared" si="0"/>
        <v>3538.64</v>
      </c>
      <c r="I14" s="16">
        <f t="shared" si="1"/>
        <v>5857.44</v>
      </c>
      <c r="J14" s="67"/>
      <c r="K14" s="65"/>
      <c r="L14" s="65"/>
      <c r="M14" s="65"/>
    </row>
    <row r="15" spans="1:13" ht="12.75" customHeight="1" x14ac:dyDescent="0.2">
      <c r="A15" s="80">
        <v>9</v>
      </c>
      <c r="B15" s="15">
        <f>A15*B7</f>
        <v>3843.72</v>
      </c>
      <c r="C15" s="15">
        <f t="shared" si="4"/>
        <v>6452.37</v>
      </c>
      <c r="D15" s="15">
        <v>34</v>
      </c>
      <c r="E15" s="15">
        <v>50</v>
      </c>
      <c r="F15" s="44">
        <v>38</v>
      </c>
      <c r="G15" s="15">
        <f t="shared" si="3"/>
        <v>122</v>
      </c>
      <c r="H15" s="15">
        <f t="shared" si="0"/>
        <v>3965.72</v>
      </c>
      <c r="I15" s="16">
        <f t="shared" si="1"/>
        <v>6574.37</v>
      </c>
      <c r="J15" s="67"/>
      <c r="K15" s="65"/>
      <c r="L15" s="65"/>
      <c r="M15" s="65"/>
    </row>
    <row r="16" spans="1:13" ht="12.75" customHeight="1" x14ac:dyDescent="0.2">
      <c r="A16" s="80">
        <v>10</v>
      </c>
      <c r="B16" s="15">
        <f>A16*B7</f>
        <v>4270.8</v>
      </c>
      <c r="C16" s="15">
        <f t="shared" si="4"/>
        <v>7169.2999999999993</v>
      </c>
      <c r="D16" s="15">
        <v>34</v>
      </c>
      <c r="E16" s="15">
        <v>50</v>
      </c>
      <c r="F16" s="44">
        <v>38</v>
      </c>
      <c r="G16" s="15">
        <f t="shared" si="3"/>
        <v>122</v>
      </c>
      <c r="H16" s="15">
        <f t="shared" si="0"/>
        <v>4392.8</v>
      </c>
      <c r="I16" s="16">
        <f t="shared" si="1"/>
        <v>7291.2999999999993</v>
      </c>
      <c r="J16" s="67"/>
      <c r="K16" s="65"/>
      <c r="L16" s="65"/>
      <c r="M16" s="65"/>
    </row>
    <row r="17" spans="1:13" ht="12.75" customHeight="1" x14ac:dyDescent="0.2">
      <c r="A17" s="80">
        <v>11</v>
      </c>
      <c r="B17" s="15">
        <f>A17*B7</f>
        <v>4697.88</v>
      </c>
      <c r="C17" s="15">
        <f t="shared" si="4"/>
        <v>7886.23</v>
      </c>
      <c r="D17" s="15">
        <v>34</v>
      </c>
      <c r="E17" s="15">
        <v>50</v>
      </c>
      <c r="F17" s="44">
        <v>38</v>
      </c>
      <c r="G17" s="15">
        <f t="shared" si="3"/>
        <v>122</v>
      </c>
      <c r="H17" s="15">
        <f t="shared" si="0"/>
        <v>4819.88</v>
      </c>
      <c r="I17" s="16">
        <f t="shared" si="1"/>
        <v>8008.23</v>
      </c>
      <c r="J17" s="67"/>
      <c r="K17" s="65"/>
      <c r="L17" s="65"/>
      <c r="M17" s="65"/>
    </row>
    <row r="18" spans="1:13" ht="12.75" customHeight="1" x14ac:dyDescent="0.2">
      <c r="A18" s="80">
        <v>12</v>
      </c>
      <c r="B18" s="15">
        <f>A18*B7</f>
        <v>5124.96</v>
      </c>
      <c r="C18" s="15">
        <f t="shared" si="4"/>
        <v>8603.16</v>
      </c>
      <c r="D18" s="15">
        <v>34</v>
      </c>
      <c r="E18" s="15">
        <v>50</v>
      </c>
      <c r="F18" s="44">
        <v>38</v>
      </c>
      <c r="G18" s="15">
        <f t="shared" si="3"/>
        <v>122</v>
      </c>
      <c r="H18" s="15">
        <f t="shared" si="0"/>
        <v>5246.96</v>
      </c>
      <c r="I18" s="16">
        <f t="shared" si="1"/>
        <v>8725.16</v>
      </c>
      <c r="J18" s="67"/>
      <c r="K18" s="65"/>
      <c r="L18" s="65"/>
      <c r="M18" s="65"/>
    </row>
    <row r="19" spans="1:13" ht="12.75" customHeight="1" x14ac:dyDescent="0.2">
      <c r="A19" s="80">
        <v>13</v>
      </c>
      <c r="B19" s="15">
        <f>A19*B7</f>
        <v>5552.04</v>
      </c>
      <c r="C19" s="15">
        <f t="shared" si="4"/>
        <v>9320.09</v>
      </c>
      <c r="D19" s="15">
        <v>34</v>
      </c>
      <c r="E19" s="15">
        <v>50</v>
      </c>
      <c r="F19" s="44">
        <v>38</v>
      </c>
      <c r="G19" s="15">
        <f t="shared" si="3"/>
        <v>122</v>
      </c>
      <c r="H19" s="15">
        <f t="shared" si="0"/>
        <v>5674.04</v>
      </c>
      <c r="I19" s="16">
        <f t="shared" si="1"/>
        <v>9442.09</v>
      </c>
      <c r="J19" s="67"/>
      <c r="K19" s="65"/>
      <c r="L19" s="65"/>
      <c r="M19" s="65"/>
    </row>
    <row r="20" spans="1:13" ht="12.75" customHeight="1" x14ac:dyDescent="0.2">
      <c r="A20" s="80">
        <v>14</v>
      </c>
      <c r="B20" s="15">
        <f>A20*B7</f>
        <v>5979.12</v>
      </c>
      <c r="C20" s="15">
        <f t="shared" si="4"/>
        <v>10037.019999999999</v>
      </c>
      <c r="D20" s="15">
        <v>34</v>
      </c>
      <c r="E20" s="15">
        <v>50</v>
      </c>
      <c r="F20" s="44">
        <v>38</v>
      </c>
      <c r="G20" s="15">
        <f t="shared" si="3"/>
        <v>122</v>
      </c>
      <c r="H20" s="15">
        <f t="shared" si="0"/>
        <v>6101.12</v>
      </c>
      <c r="I20" s="16">
        <f t="shared" si="1"/>
        <v>10159.019999999999</v>
      </c>
      <c r="J20" s="67"/>
      <c r="K20" s="65"/>
      <c r="L20" s="65"/>
      <c r="M20" s="65"/>
    </row>
    <row r="21" spans="1:13" ht="12.75" customHeight="1" x14ac:dyDescent="0.2">
      <c r="A21" s="80">
        <v>15</v>
      </c>
      <c r="B21" s="15">
        <f>A21*B7</f>
        <v>6406.2</v>
      </c>
      <c r="C21" s="15">
        <f t="shared" si="4"/>
        <v>10753.949999999999</v>
      </c>
      <c r="D21" s="15">
        <v>34</v>
      </c>
      <c r="E21" s="15">
        <v>50</v>
      </c>
      <c r="F21" s="44">
        <v>38</v>
      </c>
      <c r="G21" s="15">
        <f t="shared" si="3"/>
        <v>122</v>
      </c>
      <c r="H21" s="15">
        <f t="shared" si="0"/>
        <v>6528.2</v>
      </c>
      <c r="I21" s="16">
        <f t="shared" si="1"/>
        <v>10875.949999999999</v>
      </c>
      <c r="J21" s="67"/>
      <c r="K21" s="65"/>
      <c r="L21" s="65"/>
      <c r="M21" s="65"/>
    </row>
    <row r="22" spans="1:13" ht="12.75" customHeight="1" x14ac:dyDescent="0.2">
      <c r="A22" s="80">
        <v>16</v>
      </c>
      <c r="B22" s="15">
        <f>A22*B7</f>
        <v>6833.28</v>
      </c>
      <c r="C22" s="15">
        <f t="shared" si="4"/>
        <v>11470.88</v>
      </c>
      <c r="D22" s="15">
        <v>34</v>
      </c>
      <c r="E22" s="15">
        <v>50</v>
      </c>
      <c r="F22" s="44">
        <v>38</v>
      </c>
      <c r="G22" s="15">
        <f t="shared" si="3"/>
        <v>122</v>
      </c>
      <c r="H22" s="15">
        <f t="shared" si="0"/>
        <v>6955.28</v>
      </c>
      <c r="I22" s="16">
        <f t="shared" si="1"/>
        <v>11592.88</v>
      </c>
      <c r="J22" s="67"/>
      <c r="K22" s="65"/>
      <c r="L22" s="65"/>
      <c r="M22" s="65"/>
    </row>
    <row r="23" spans="1:13" ht="12.75" customHeight="1" x14ac:dyDescent="0.2">
      <c r="A23" s="80">
        <v>17</v>
      </c>
      <c r="B23" s="15">
        <f>A23*B7</f>
        <v>7260.36</v>
      </c>
      <c r="C23" s="15">
        <f t="shared" si="4"/>
        <v>12187.81</v>
      </c>
      <c r="D23" s="15">
        <v>34</v>
      </c>
      <c r="E23" s="15">
        <v>50</v>
      </c>
      <c r="F23" s="44">
        <v>38</v>
      </c>
      <c r="G23" s="15">
        <f t="shared" si="3"/>
        <v>122</v>
      </c>
      <c r="H23" s="15">
        <f t="shared" si="0"/>
        <v>7382.36</v>
      </c>
      <c r="I23" s="16">
        <f t="shared" si="1"/>
        <v>12309.81</v>
      </c>
      <c r="J23" s="67"/>
      <c r="K23" s="65"/>
      <c r="L23" s="65"/>
      <c r="M23" s="65"/>
    </row>
    <row r="24" spans="1:13" ht="12.75" customHeight="1" x14ac:dyDescent="0.2">
      <c r="A24" s="80">
        <v>18</v>
      </c>
      <c r="B24" s="15">
        <f>A24*B7</f>
        <v>7687.44</v>
      </c>
      <c r="C24" s="15">
        <f t="shared" si="4"/>
        <v>12904.74</v>
      </c>
      <c r="D24" s="15">
        <v>34</v>
      </c>
      <c r="E24" s="15">
        <v>50</v>
      </c>
      <c r="F24" s="44">
        <v>38</v>
      </c>
      <c r="G24" s="15">
        <f t="shared" si="3"/>
        <v>122</v>
      </c>
      <c r="H24" s="15">
        <f t="shared" si="0"/>
        <v>7809.44</v>
      </c>
      <c r="I24" s="16">
        <f t="shared" si="1"/>
        <v>13026.74</v>
      </c>
      <c r="J24" s="67"/>
      <c r="K24" s="65"/>
      <c r="L24" s="65"/>
      <c r="M24" s="65"/>
    </row>
    <row r="25" spans="1:13" ht="12.75" customHeight="1" x14ac:dyDescent="0.2">
      <c r="A25" s="80">
        <v>19</v>
      </c>
      <c r="B25" s="15">
        <f>A25*B7</f>
        <v>8114.5199999999995</v>
      </c>
      <c r="C25" s="15">
        <f t="shared" si="4"/>
        <v>13621.669999999998</v>
      </c>
      <c r="D25" s="15">
        <v>34</v>
      </c>
      <c r="E25" s="15">
        <v>50</v>
      </c>
      <c r="F25" s="44">
        <v>38</v>
      </c>
      <c r="G25" s="15">
        <f t="shared" si="3"/>
        <v>122</v>
      </c>
      <c r="H25" s="15">
        <f t="shared" si="0"/>
        <v>8236.52</v>
      </c>
      <c r="I25" s="16">
        <f t="shared" si="1"/>
        <v>13743.669999999998</v>
      </c>
      <c r="J25" s="67"/>
      <c r="K25" s="65"/>
      <c r="L25" s="65"/>
      <c r="M25" s="65"/>
    </row>
    <row r="26" spans="1:13" ht="12.75" customHeight="1" x14ac:dyDescent="0.2">
      <c r="A26" s="80">
        <v>20</v>
      </c>
      <c r="B26" s="15">
        <f>A26*B7</f>
        <v>8541.6</v>
      </c>
      <c r="C26" s="15">
        <f t="shared" si="4"/>
        <v>14338.599999999999</v>
      </c>
      <c r="D26" s="15">
        <v>34</v>
      </c>
      <c r="E26" s="15">
        <v>50</v>
      </c>
      <c r="F26" s="44">
        <v>38</v>
      </c>
      <c r="G26" s="15">
        <f t="shared" si="3"/>
        <v>122</v>
      </c>
      <c r="H26" s="15">
        <f t="shared" si="0"/>
        <v>8663.6</v>
      </c>
      <c r="I26" s="16">
        <f t="shared" si="1"/>
        <v>14460.599999999999</v>
      </c>
      <c r="J26" s="67"/>
      <c r="K26" s="65"/>
      <c r="L26" s="65"/>
      <c r="M26" s="65"/>
    </row>
    <row r="27" spans="1:13" ht="12.75" customHeight="1" x14ac:dyDescent="0.2">
      <c r="A27" s="80">
        <v>21</v>
      </c>
      <c r="B27" s="15">
        <f>A27*B7</f>
        <v>8968.68</v>
      </c>
      <c r="C27" s="15">
        <f t="shared" si="4"/>
        <v>15055.529999999999</v>
      </c>
      <c r="D27" s="15">
        <v>34</v>
      </c>
      <c r="E27" s="15">
        <v>50</v>
      </c>
      <c r="F27" s="44">
        <v>38</v>
      </c>
      <c r="G27" s="15">
        <f t="shared" si="3"/>
        <v>122</v>
      </c>
      <c r="H27" s="15">
        <f t="shared" si="0"/>
        <v>9090.68</v>
      </c>
      <c r="I27" s="16">
        <f t="shared" si="1"/>
        <v>15177.529999999999</v>
      </c>
      <c r="J27" s="67"/>
      <c r="K27" s="65"/>
      <c r="L27" s="65"/>
      <c r="M27" s="65"/>
    </row>
    <row r="28" spans="1:13" ht="12.75" customHeight="1" x14ac:dyDescent="0.2">
      <c r="A28" s="80">
        <v>22</v>
      </c>
      <c r="B28" s="15">
        <f>A28*B7</f>
        <v>9395.76</v>
      </c>
      <c r="C28" s="15">
        <f t="shared" si="4"/>
        <v>15772.46</v>
      </c>
      <c r="D28" s="15">
        <v>34</v>
      </c>
      <c r="E28" s="15">
        <v>50</v>
      </c>
      <c r="F28" s="44">
        <v>38</v>
      </c>
      <c r="G28" s="15">
        <f t="shared" si="3"/>
        <v>122</v>
      </c>
      <c r="H28" s="15">
        <f t="shared" si="0"/>
        <v>9517.76</v>
      </c>
      <c r="I28" s="16">
        <f t="shared" si="1"/>
        <v>15894.46</v>
      </c>
      <c r="J28" s="67"/>
      <c r="K28" s="65"/>
      <c r="L28" s="65"/>
      <c r="M28" s="65"/>
    </row>
    <row r="29" spans="1:13" ht="12.75" customHeight="1" x14ac:dyDescent="0.2">
      <c r="A29" s="80">
        <v>23</v>
      </c>
      <c r="B29" s="15">
        <f>A29*B7</f>
        <v>9822.84</v>
      </c>
      <c r="C29" s="15">
        <f t="shared" si="4"/>
        <v>16489.39</v>
      </c>
      <c r="D29" s="15">
        <v>34</v>
      </c>
      <c r="E29" s="15">
        <v>50</v>
      </c>
      <c r="F29" s="44">
        <v>38</v>
      </c>
      <c r="G29" s="15">
        <f t="shared" si="3"/>
        <v>122</v>
      </c>
      <c r="H29" s="15">
        <f t="shared" si="0"/>
        <v>9944.84</v>
      </c>
      <c r="I29" s="16">
        <f t="shared" si="1"/>
        <v>16611.39</v>
      </c>
      <c r="J29" s="67"/>
      <c r="K29" s="65"/>
      <c r="L29" s="65"/>
      <c r="M29" s="65"/>
    </row>
    <row r="30" spans="1:13" ht="12.75" customHeight="1" x14ac:dyDescent="0.2">
      <c r="A30" s="80">
        <v>24</v>
      </c>
      <c r="B30" s="15">
        <f>A30*B7</f>
        <v>10249.92</v>
      </c>
      <c r="C30" s="15">
        <f t="shared" si="4"/>
        <v>17206.32</v>
      </c>
      <c r="D30" s="15">
        <v>34</v>
      </c>
      <c r="E30" s="15">
        <v>50</v>
      </c>
      <c r="F30" s="44">
        <v>38</v>
      </c>
      <c r="G30" s="15">
        <f t="shared" si="3"/>
        <v>122</v>
      </c>
      <c r="H30" s="15">
        <f t="shared" si="0"/>
        <v>10371.92</v>
      </c>
      <c r="I30" s="16">
        <f t="shared" si="1"/>
        <v>17328.32</v>
      </c>
      <c r="J30" s="67"/>
      <c r="K30" s="65"/>
      <c r="L30" s="65"/>
      <c r="M30" s="65"/>
    </row>
    <row r="33" spans="1:10" s="61" customFormat="1" x14ac:dyDescent="0.2">
      <c r="A33" s="68"/>
      <c r="B33" s="60" t="s">
        <v>27</v>
      </c>
      <c r="C33" s="5"/>
      <c r="D33" s="5"/>
      <c r="E33" s="5"/>
      <c r="F33" s="5"/>
      <c r="G33" s="5"/>
      <c r="H33" s="5"/>
      <c r="I33" s="5"/>
      <c r="J33" s="5"/>
    </row>
    <row r="34" spans="1:10" x14ac:dyDescent="0.2">
      <c r="B34" s="27" t="s">
        <v>26</v>
      </c>
    </row>
    <row r="35" spans="1:10" x14ac:dyDescent="0.2">
      <c r="B35" s="27" t="s">
        <v>68</v>
      </c>
    </row>
    <row r="36" spans="1:10" ht="9.75" customHeight="1" x14ac:dyDescent="0.2">
      <c r="B36" s="27"/>
    </row>
    <row r="37" spans="1:10" x14ac:dyDescent="0.2">
      <c r="B37" s="81"/>
      <c r="C37" s="113" t="s">
        <v>14</v>
      </c>
      <c r="D37" s="113"/>
      <c r="E37" s="113"/>
    </row>
    <row r="38" spans="1:10" x14ac:dyDescent="0.2">
      <c r="B38" s="81"/>
      <c r="C38" s="113" t="s">
        <v>15</v>
      </c>
      <c r="D38" s="113"/>
      <c r="E38" s="113"/>
    </row>
    <row r="39" spans="1:10" x14ac:dyDescent="0.2">
      <c r="B39" s="81"/>
      <c r="C39" s="99" t="s">
        <v>16</v>
      </c>
      <c r="D39" s="99" t="s">
        <v>17</v>
      </c>
      <c r="E39" s="99" t="s">
        <v>18</v>
      </c>
    </row>
    <row r="40" spans="1:10" x14ac:dyDescent="0.2">
      <c r="B40" s="81" t="s">
        <v>20</v>
      </c>
      <c r="C40" s="83">
        <v>580</v>
      </c>
      <c r="D40" s="83">
        <v>377</v>
      </c>
      <c r="E40" s="83">
        <v>377</v>
      </c>
    </row>
    <row r="41" spans="1:10" x14ac:dyDescent="0.2">
      <c r="B41" s="81" t="s">
        <v>21</v>
      </c>
      <c r="C41" s="83">
        <v>716</v>
      </c>
      <c r="D41" s="83">
        <v>466</v>
      </c>
      <c r="E41" s="83">
        <v>466</v>
      </c>
    </row>
    <row r="42" spans="1:10" x14ac:dyDescent="0.2">
      <c r="B42" s="81" t="s">
        <v>22</v>
      </c>
      <c r="C42" s="84">
        <v>1289</v>
      </c>
      <c r="D42" s="83">
        <v>839</v>
      </c>
      <c r="E42" s="83">
        <v>839</v>
      </c>
    </row>
    <row r="43" spans="1:10" x14ac:dyDescent="0.2">
      <c r="B43" s="81" t="s">
        <v>23</v>
      </c>
      <c r="C43" s="85">
        <v>2721</v>
      </c>
      <c r="D43" s="85">
        <v>1772</v>
      </c>
      <c r="E43" s="85">
        <v>1772</v>
      </c>
    </row>
  </sheetData>
  <mergeCells count="7">
    <mergeCell ref="C38:E38"/>
    <mergeCell ref="A1:G1"/>
    <mergeCell ref="C37:E37"/>
    <mergeCell ref="D5:D6"/>
    <mergeCell ref="E5:E6"/>
    <mergeCell ref="F5:F6"/>
    <mergeCell ref="D4:F4"/>
  </mergeCells>
  <pageMargins left="0.2" right="0.2" top="0.25" bottom="0.25" header="0.3" footer="0.3"/>
  <pageSetup orientation="landscape" r:id="rId1"/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Normal="100" workbookViewId="0">
      <selection activeCell="C13" sqref="C13:C30"/>
    </sheetView>
  </sheetViews>
  <sheetFormatPr defaultColWidth="9.140625" defaultRowHeight="12.75" x14ac:dyDescent="0.2"/>
  <cols>
    <col min="1" max="1" width="12.85546875" style="79" customWidth="1"/>
    <col min="2" max="13" width="12.85546875" style="5" customWidth="1"/>
    <col min="14" max="16384" width="9.140625" style="5"/>
  </cols>
  <sheetData>
    <row r="1" spans="1:16" ht="18.75" x14ac:dyDescent="0.3">
      <c r="A1" s="86" t="s">
        <v>69</v>
      </c>
      <c r="B1" s="86"/>
      <c r="C1" s="86"/>
      <c r="D1" s="86"/>
      <c r="E1" s="86"/>
      <c r="F1" s="86"/>
      <c r="G1" s="4"/>
      <c r="H1" s="4"/>
      <c r="I1" s="4"/>
      <c r="J1" s="4"/>
      <c r="K1" s="4"/>
      <c r="L1" s="4"/>
      <c r="M1" s="4"/>
    </row>
    <row r="2" spans="1:16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x14ac:dyDescent="0.2">
      <c r="A3" s="8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7"/>
      <c r="O3" s="27"/>
      <c r="P3" s="27"/>
    </row>
    <row r="4" spans="1:16" x14ac:dyDescent="0.2">
      <c r="A4" s="47"/>
      <c r="B4" s="41" t="s">
        <v>5</v>
      </c>
      <c r="C4" s="42"/>
      <c r="D4" s="114" t="s">
        <v>8</v>
      </c>
      <c r="E4" s="115"/>
      <c r="F4" s="116"/>
      <c r="G4" s="106"/>
      <c r="H4" s="25" t="s">
        <v>9</v>
      </c>
      <c r="I4" s="52" t="s">
        <v>9</v>
      </c>
      <c r="J4" s="66"/>
      <c r="K4" s="62"/>
      <c r="L4" s="62"/>
      <c r="M4" s="62"/>
      <c r="N4" s="27"/>
      <c r="O4" s="27"/>
      <c r="P4" s="27"/>
    </row>
    <row r="5" spans="1:16" x14ac:dyDescent="0.2">
      <c r="A5" s="51" t="s">
        <v>0</v>
      </c>
      <c r="B5" s="32" t="s">
        <v>65</v>
      </c>
      <c r="C5" s="33" t="s">
        <v>66</v>
      </c>
      <c r="D5" s="117" t="s">
        <v>6</v>
      </c>
      <c r="E5" s="117" t="s">
        <v>7</v>
      </c>
      <c r="F5" s="122" t="s">
        <v>48</v>
      </c>
      <c r="G5" s="109" t="s">
        <v>12</v>
      </c>
      <c r="H5" s="24" t="s">
        <v>10</v>
      </c>
      <c r="I5" s="29" t="s">
        <v>10</v>
      </c>
      <c r="J5" s="66"/>
      <c r="K5" s="62"/>
      <c r="L5" s="62"/>
      <c r="M5" s="62"/>
      <c r="N5" s="27"/>
      <c r="O5" s="27"/>
      <c r="P5" s="27"/>
    </row>
    <row r="6" spans="1:16" x14ac:dyDescent="0.2">
      <c r="A6" s="34" t="s">
        <v>1</v>
      </c>
      <c r="B6" s="59" t="s">
        <v>2</v>
      </c>
      <c r="C6" s="12" t="s">
        <v>4</v>
      </c>
      <c r="D6" s="118"/>
      <c r="E6" s="118"/>
      <c r="F6" s="123"/>
      <c r="H6" s="12" t="s">
        <v>2</v>
      </c>
      <c r="I6" s="54" t="s">
        <v>11</v>
      </c>
      <c r="J6" s="57"/>
      <c r="K6" s="29"/>
      <c r="L6" s="29"/>
      <c r="M6" s="64"/>
      <c r="N6" s="27"/>
      <c r="O6" s="27"/>
      <c r="P6" s="27"/>
    </row>
    <row r="7" spans="1:16" ht="12.75" customHeight="1" x14ac:dyDescent="0.2">
      <c r="A7" s="89">
        <v>1</v>
      </c>
      <c r="B7" s="44">
        <v>533.85</v>
      </c>
      <c r="C7" s="44">
        <v>533.85</v>
      </c>
      <c r="D7" s="44">
        <v>23</v>
      </c>
      <c r="E7" s="44">
        <v>50</v>
      </c>
      <c r="F7" s="44">
        <v>38</v>
      </c>
      <c r="G7" s="44">
        <f>SUM(D7:F7)</f>
        <v>111</v>
      </c>
      <c r="H7" s="44">
        <f>SUM(B7,G7)</f>
        <v>644.85</v>
      </c>
      <c r="I7" s="46">
        <f>SUM(C7,G7)</f>
        <v>644.85</v>
      </c>
      <c r="J7" s="67"/>
      <c r="K7" s="65"/>
      <c r="L7" s="65"/>
      <c r="M7" s="65"/>
      <c r="N7" s="27"/>
      <c r="O7" s="27"/>
      <c r="P7" s="27"/>
    </row>
    <row r="8" spans="1:16" ht="12.75" customHeight="1" x14ac:dyDescent="0.2">
      <c r="A8" s="80">
        <v>2</v>
      </c>
      <c r="B8" s="44">
        <f t="shared" ref="B8:B30" si="0">533.85*A8</f>
        <v>1067.7</v>
      </c>
      <c r="C8" s="44">
        <f>533.85*A8</f>
        <v>1067.7</v>
      </c>
      <c r="D8" s="15">
        <v>25</v>
      </c>
      <c r="E8" s="44">
        <v>50</v>
      </c>
      <c r="F8" s="44">
        <v>38</v>
      </c>
      <c r="G8" s="15">
        <f t="shared" ref="G8:G30" si="1">SUM(D8:F8)</f>
        <v>113</v>
      </c>
      <c r="H8" s="44">
        <f t="shared" ref="H8:H30" si="2">SUM(B8,G8)</f>
        <v>1180.7</v>
      </c>
      <c r="I8" s="46">
        <f t="shared" ref="I8:I30" si="3">SUM(C8,G8)</f>
        <v>1180.7</v>
      </c>
      <c r="J8" s="67"/>
      <c r="K8" s="65"/>
      <c r="L8" s="65"/>
      <c r="M8" s="65"/>
    </row>
    <row r="9" spans="1:16" ht="12.75" customHeight="1" x14ac:dyDescent="0.2">
      <c r="A9" s="80">
        <v>3</v>
      </c>
      <c r="B9" s="44">
        <f t="shared" si="0"/>
        <v>1601.5500000000002</v>
      </c>
      <c r="C9" s="44">
        <f>533.85*A9</f>
        <v>1601.5500000000002</v>
      </c>
      <c r="D9" s="15">
        <v>27</v>
      </c>
      <c r="E9" s="44">
        <v>50</v>
      </c>
      <c r="F9" s="44">
        <v>38</v>
      </c>
      <c r="G9" s="15">
        <f t="shared" si="1"/>
        <v>115</v>
      </c>
      <c r="H9" s="44">
        <f t="shared" si="2"/>
        <v>1716.5500000000002</v>
      </c>
      <c r="I9" s="46">
        <f t="shared" si="3"/>
        <v>1716.5500000000002</v>
      </c>
      <c r="J9" s="67"/>
      <c r="K9" s="65"/>
      <c r="L9" s="65"/>
      <c r="M9" s="65"/>
    </row>
    <row r="10" spans="1:16" ht="12.75" customHeight="1" x14ac:dyDescent="0.2">
      <c r="A10" s="80">
        <v>4</v>
      </c>
      <c r="B10" s="44">
        <f t="shared" si="0"/>
        <v>2135.4</v>
      </c>
      <c r="C10" s="44">
        <f>533.85*A10</f>
        <v>2135.4</v>
      </c>
      <c r="D10" s="15">
        <v>29</v>
      </c>
      <c r="E10" s="44">
        <v>50</v>
      </c>
      <c r="F10" s="44">
        <v>38</v>
      </c>
      <c r="G10" s="15">
        <f t="shared" si="1"/>
        <v>117</v>
      </c>
      <c r="H10" s="44">
        <f t="shared" si="2"/>
        <v>2252.4</v>
      </c>
      <c r="I10" s="46">
        <f t="shared" si="3"/>
        <v>2252.4</v>
      </c>
      <c r="J10" s="67"/>
      <c r="K10" s="65"/>
      <c r="L10" s="65"/>
      <c r="M10" s="65"/>
    </row>
    <row r="11" spans="1:16" ht="12.75" customHeight="1" x14ac:dyDescent="0.2">
      <c r="A11" s="80">
        <v>5</v>
      </c>
      <c r="B11" s="44">
        <f t="shared" si="0"/>
        <v>2669.25</v>
      </c>
      <c r="C11" s="44">
        <f>533.85*A11</f>
        <v>2669.25</v>
      </c>
      <c r="D11" s="15">
        <v>31</v>
      </c>
      <c r="E11" s="44">
        <v>50</v>
      </c>
      <c r="F11" s="44">
        <v>38</v>
      </c>
      <c r="G11" s="15">
        <f t="shared" si="1"/>
        <v>119</v>
      </c>
      <c r="H11" s="44">
        <f t="shared" si="2"/>
        <v>2788.25</v>
      </c>
      <c r="I11" s="46">
        <f t="shared" si="3"/>
        <v>2788.25</v>
      </c>
      <c r="J11" s="67"/>
      <c r="K11" s="65"/>
      <c r="L11" s="65"/>
      <c r="M11" s="65"/>
    </row>
    <row r="12" spans="1:16" ht="12.75" customHeight="1" x14ac:dyDescent="0.2">
      <c r="A12" s="80">
        <v>6</v>
      </c>
      <c r="B12" s="44">
        <f t="shared" si="0"/>
        <v>3203.1000000000004</v>
      </c>
      <c r="C12" s="44">
        <f>533.85*A12</f>
        <v>3203.1000000000004</v>
      </c>
      <c r="D12" s="15">
        <v>33</v>
      </c>
      <c r="E12" s="44">
        <v>50</v>
      </c>
      <c r="F12" s="44">
        <v>38</v>
      </c>
      <c r="G12" s="15">
        <f t="shared" si="1"/>
        <v>121</v>
      </c>
      <c r="H12" s="44">
        <f t="shared" si="2"/>
        <v>3324.1000000000004</v>
      </c>
      <c r="I12" s="46">
        <f t="shared" si="3"/>
        <v>3324.1000000000004</v>
      </c>
      <c r="J12" s="67"/>
      <c r="K12" s="65"/>
      <c r="L12" s="65"/>
      <c r="M12" s="65"/>
    </row>
    <row r="13" spans="1:16" ht="12.75" customHeight="1" x14ac:dyDescent="0.2">
      <c r="A13" s="80">
        <v>7</v>
      </c>
      <c r="B13" s="44">
        <f t="shared" si="0"/>
        <v>3736.9500000000003</v>
      </c>
      <c r="C13" s="44">
        <f t="shared" ref="C13:C30" si="4">896.16*A13</f>
        <v>6273.12</v>
      </c>
      <c r="D13" s="15">
        <v>35</v>
      </c>
      <c r="E13" s="44">
        <v>50</v>
      </c>
      <c r="F13" s="44">
        <v>38</v>
      </c>
      <c r="G13" s="15">
        <f t="shared" si="1"/>
        <v>123</v>
      </c>
      <c r="H13" s="44">
        <f t="shared" si="2"/>
        <v>3859.9500000000003</v>
      </c>
      <c r="I13" s="46">
        <f t="shared" si="3"/>
        <v>6396.12</v>
      </c>
      <c r="J13" s="67"/>
      <c r="K13" s="65"/>
      <c r="L13" s="65"/>
      <c r="M13" s="65"/>
    </row>
    <row r="14" spans="1:16" ht="12.75" customHeight="1" x14ac:dyDescent="0.2">
      <c r="A14" s="80">
        <v>8</v>
      </c>
      <c r="B14" s="44">
        <f t="shared" si="0"/>
        <v>4270.8</v>
      </c>
      <c r="C14" s="44">
        <f t="shared" si="4"/>
        <v>7169.28</v>
      </c>
      <c r="D14" s="15">
        <v>37</v>
      </c>
      <c r="E14" s="44">
        <v>50</v>
      </c>
      <c r="F14" s="44">
        <v>38</v>
      </c>
      <c r="G14" s="15">
        <f t="shared" si="1"/>
        <v>125</v>
      </c>
      <c r="H14" s="44">
        <f t="shared" si="2"/>
        <v>4395.8</v>
      </c>
      <c r="I14" s="46">
        <f t="shared" si="3"/>
        <v>7294.28</v>
      </c>
      <c r="J14" s="67"/>
      <c r="K14" s="65"/>
      <c r="L14" s="65"/>
      <c r="M14" s="65"/>
    </row>
    <row r="15" spans="1:16" ht="12.75" customHeight="1" x14ac:dyDescent="0.2">
      <c r="A15" s="80">
        <v>9</v>
      </c>
      <c r="B15" s="44">
        <f t="shared" si="0"/>
        <v>4804.6500000000005</v>
      </c>
      <c r="C15" s="44">
        <f t="shared" si="4"/>
        <v>8065.44</v>
      </c>
      <c r="D15" s="15">
        <v>39</v>
      </c>
      <c r="E15" s="44">
        <v>50</v>
      </c>
      <c r="F15" s="44">
        <v>38</v>
      </c>
      <c r="G15" s="15">
        <f t="shared" si="1"/>
        <v>127</v>
      </c>
      <c r="H15" s="44">
        <f t="shared" si="2"/>
        <v>4931.6500000000005</v>
      </c>
      <c r="I15" s="46">
        <f t="shared" si="3"/>
        <v>8192.4399999999987</v>
      </c>
      <c r="J15" s="67"/>
      <c r="K15" s="65"/>
      <c r="L15" s="65"/>
      <c r="M15" s="65"/>
    </row>
    <row r="16" spans="1:16" ht="12.75" customHeight="1" x14ac:dyDescent="0.2">
      <c r="A16" s="80">
        <v>10</v>
      </c>
      <c r="B16" s="44">
        <f t="shared" si="0"/>
        <v>5338.5</v>
      </c>
      <c r="C16" s="44">
        <f t="shared" si="4"/>
        <v>8961.6</v>
      </c>
      <c r="D16" s="15">
        <v>41</v>
      </c>
      <c r="E16" s="44">
        <v>50</v>
      </c>
      <c r="F16" s="44">
        <v>38</v>
      </c>
      <c r="G16" s="15">
        <f t="shared" si="1"/>
        <v>129</v>
      </c>
      <c r="H16" s="44">
        <f t="shared" si="2"/>
        <v>5467.5</v>
      </c>
      <c r="I16" s="46">
        <f t="shared" si="3"/>
        <v>9090.6</v>
      </c>
      <c r="J16" s="67"/>
      <c r="K16" s="65"/>
      <c r="L16" s="65"/>
      <c r="M16" s="65"/>
    </row>
    <row r="17" spans="1:13" ht="12.75" customHeight="1" x14ac:dyDescent="0.2">
      <c r="A17" s="80">
        <v>11</v>
      </c>
      <c r="B17" s="44">
        <f t="shared" si="0"/>
        <v>5872.35</v>
      </c>
      <c r="C17" s="44">
        <f t="shared" si="4"/>
        <v>9857.76</v>
      </c>
      <c r="D17" s="15">
        <v>43</v>
      </c>
      <c r="E17" s="44">
        <v>50</v>
      </c>
      <c r="F17" s="44">
        <v>38</v>
      </c>
      <c r="G17" s="15">
        <f t="shared" si="1"/>
        <v>131</v>
      </c>
      <c r="H17" s="44">
        <f t="shared" si="2"/>
        <v>6003.35</v>
      </c>
      <c r="I17" s="46">
        <f t="shared" si="3"/>
        <v>9988.76</v>
      </c>
      <c r="J17" s="67"/>
      <c r="K17" s="65"/>
      <c r="L17" s="65"/>
      <c r="M17" s="65"/>
    </row>
    <row r="18" spans="1:13" ht="12.75" customHeight="1" x14ac:dyDescent="0.2">
      <c r="A18" s="80">
        <v>12</v>
      </c>
      <c r="B18" s="44">
        <f t="shared" si="0"/>
        <v>6406.2000000000007</v>
      </c>
      <c r="C18" s="44">
        <f t="shared" si="4"/>
        <v>10753.92</v>
      </c>
      <c r="D18" s="15">
        <v>45</v>
      </c>
      <c r="E18" s="44">
        <v>50</v>
      </c>
      <c r="F18" s="44">
        <v>38</v>
      </c>
      <c r="G18" s="15">
        <f t="shared" si="1"/>
        <v>133</v>
      </c>
      <c r="H18" s="44">
        <f t="shared" si="2"/>
        <v>6539.2000000000007</v>
      </c>
      <c r="I18" s="46">
        <f t="shared" si="3"/>
        <v>10886.92</v>
      </c>
      <c r="J18" s="67"/>
      <c r="K18" s="65"/>
      <c r="L18" s="65"/>
      <c r="M18" s="65"/>
    </row>
    <row r="19" spans="1:13" ht="12.75" customHeight="1" x14ac:dyDescent="0.2">
      <c r="A19" s="80">
        <v>13</v>
      </c>
      <c r="B19" s="44">
        <f t="shared" si="0"/>
        <v>6940.05</v>
      </c>
      <c r="C19" s="44">
        <f t="shared" si="4"/>
        <v>11650.08</v>
      </c>
      <c r="D19" s="15">
        <v>45</v>
      </c>
      <c r="E19" s="44">
        <v>50</v>
      </c>
      <c r="F19" s="44">
        <v>38</v>
      </c>
      <c r="G19" s="15">
        <f t="shared" si="1"/>
        <v>133</v>
      </c>
      <c r="H19" s="44">
        <f t="shared" si="2"/>
        <v>7073.05</v>
      </c>
      <c r="I19" s="46">
        <f t="shared" si="3"/>
        <v>11783.08</v>
      </c>
      <c r="J19" s="67"/>
      <c r="K19" s="65"/>
      <c r="L19" s="65"/>
      <c r="M19" s="65"/>
    </row>
    <row r="20" spans="1:13" ht="12.75" customHeight="1" x14ac:dyDescent="0.2">
      <c r="A20" s="80">
        <v>14</v>
      </c>
      <c r="B20" s="44">
        <f t="shared" si="0"/>
        <v>7473.9000000000005</v>
      </c>
      <c r="C20" s="44">
        <f t="shared" si="4"/>
        <v>12546.24</v>
      </c>
      <c r="D20" s="15">
        <v>45</v>
      </c>
      <c r="E20" s="44">
        <v>50</v>
      </c>
      <c r="F20" s="44">
        <v>38</v>
      </c>
      <c r="G20" s="15">
        <f t="shared" si="1"/>
        <v>133</v>
      </c>
      <c r="H20" s="44">
        <f t="shared" si="2"/>
        <v>7606.9000000000005</v>
      </c>
      <c r="I20" s="46">
        <f t="shared" si="3"/>
        <v>12679.24</v>
      </c>
      <c r="J20" s="67"/>
      <c r="K20" s="65"/>
      <c r="L20" s="65"/>
      <c r="M20" s="65"/>
    </row>
    <row r="21" spans="1:13" ht="12.75" customHeight="1" x14ac:dyDescent="0.2">
      <c r="A21" s="80">
        <v>15</v>
      </c>
      <c r="B21" s="44">
        <f t="shared" si="0"/>
        <v>8007.75</v>
      </c>
      <c r="C21" s="44">
        <f t="shared" si="4"/>
        <v>13442.4</v>
      </c>
      <c r="D21" s="15">
        <v>45</v>
      </c>
      <c r="E21" s="44">
        <v>50</v>
      </c>
      <c r="F21" s="44">
        <v>38</v>
      </c>
      <c r="G21" s="15">
        <f t="shared" si="1"/>
        <v>133</v>
      </c>
      <c r="H21" s="44">
        <f t="shared" si="2"/>
        <v>8140.75</v>
      </c>
      <c r="I21" s="46">
        <f t="shared" si="3"/>
        <v>13575.4</v>
      </c>
      <c r="J21" s="67"/>
      <c r="K21" s="65"/>
      <c r="L21" s="65"/>
      <c r="M21" s="65"/>
    </row>
    <row r="22" spans="1:13" ht="12.75" customHeight="1" x14ac:dyDescent="0.2">
      <c r="A22" s="80">
        <v>16</v>
      </c>
      <c r="B22" s="44">
        <f t="shared" si="0"/>
        <v>8541.6</v>
      </c>
      <c r="C22" s="44">
        <f t="shared" si="4"/>
        <v>14338.56</v>
      </c>
      <c r="D22" s="15">
        <v>45</v>
      </c>
      <c r="E22" s="44">
        <v>50</v>
      </c>
      <c r="F22" s="44">
        <v>38</v>
      </c>
      <c r="G22" s="15">
        <f t="shared" si="1"/>
        <v>133</v>
      </c>
      <c r="H22" s="44">
        <f t="shared" si="2"/>
        <v>8674.6</v>
      </c>
      <c r="I22" s="46">
        <f t="shared" si="3"/>
        <v>14471.56</v>
      </c>
      <c r="J22" s="67"/>
      <c r="K22" s="65"/>
      <c r="L22" s="65"/>
      <c r="M22" s="65"/>
    </row>
    <row r="23" spans="1:13" ht="12.75" customHeight="1" x14ac:dyDescent="0.2">
      <c r="A23" s="80">
        <v>17</v>
      </c>
      <c r="B23" s="44">
        <f t="shared" si="0"/>
        <v>9075.4500000000007</v>
      </c>
      <c r="C23" s="44">
        <f t="shared" si="4"/>
        <v>15234.72</v>
      </c>
      <c r="D23" s="15">
        <v>45</v>
      </c>
      <c r="E23" s="44">
        <v>50</v>
      </c>
      <c r="F23" s="44">
        <v>38</v>
      </c>
      <c r="G23" s="15">
        <f t="shared" si="1"/>
        <v>133</v>
      </c>
      <c r="H23" s="44">
        <f t="shared" si="2"/>
        <v>9208.4500000000007</v>
      </c>
      <c r="I23" s="46">
        <f t="shared" si="3"/>
        <v>15367.72</v>
      </c>
      <c r="J23" s="67"/>
      <c r="K23" s="65"/>
      <c r="L23" s="65"/>
      <c r="M23" s="65"/>
    </row>
    <row r="24" spans="1:13" ht="12.75" customHeight="1" x14ac:dyDescent="0.2">
      <c r="A24" s="80">
        <v>18</v>
      </c>
      <c r="B24" s="44">
        <f t="shared" si="0"/>
        <v>9609.3000000000011</v>
      </c>
      <c r="C24" s="44">
        <f t="shared" si="4"/>
        <v>16130.88</v>
      </c>
      <c r="D24" s="15">
        <v>45</v>
      </c>
      <c r="E24" s="44">
        <v>50</v>
      </c>
      <c r="F24" s="44">
        <v>38</v>
      </c>
      <c r="G24" s="15">
        <f t="shared" si="1"/>
        <v>133</v>
      </c>
      <c r="H24" s="44">
        <f t="shared" si="2"/>
        <v>9742.3000000000011</v>
      </c>
      <c r="I24" s="46">
        <f t="shared" si="3"/>
        <v>16263.88</v>
      </c>
      <c r="J24" s="67"/>
      <c r="K24" s="65"/>
      <c r="L24" s="65"/>
      <c r="M24" s="65"/>
    </row>
    <row r="25" spans="1:13" ht="12.75" customHeight="1" x14ac:dyDescent="0.2">
      <c r="A25" s="80">
        <v>19</v>
      </c>
      <c r="B25" s="44">
        <f t="shared" si="0"/>
        <v>10143.15</v>
      </c>
      <c r="C25" s="44">
        <f t="shared" si="4"/>
        <v>17027.04</v>
      </c>
      <c r="D25" s="15">
        <v>45</v>
      </c>
      <c r="E25" s="44">
        <v>50</v>
      </c>
      <c r="F25" s="44">
        <v>38</v>
      </c>
      <c r="G25" s="15">
        <f t="shared" si="1"/>
        <v>133</v>
      </c>
      <c r="H25" s="44">
        <f t="shared" si="2"/>
        <v>10276.15</v>
      </c>
      <c r="I25" s="46">
        <f t="shared" si="3"/>
        <v>17160.04</v>
      </c>
      <c r="J25" s="67"/>
      <c r="K25" s="65"/>
      <c r="L25" s="65"/>
      <c r="M25" s="65"/>
    </row>
    <row r="26" spans="1:13" ht="12.75" customHeight="1" x14ac:dyDescent="0.2">
      <c r="A26" s="80">
        <v>20</v>
      </c>
      <c r="B26" s="44">
        <f t="shared" si="0"/>
        <v>10677</v>
      </c>
      <c r="C26" s="44">
        <f t="shared" si="4"/>
        <v>17923.2</v>
      </c>
      <c r="D26" s="15">
        <v>45</v>
      </c>
      <c r="E26" s="44">
        <v>50</v>
      </c>
      <c r="F26" s="44">
        <v>38</v>
      </c>
      <c r="G26" s="15">
        <f t="shared" si="1"/>
        <v>133</v>
      </c>
      <c r="H26" s="44">
        <f t="shared" si="2"/>
        <v>10810</v>
      </c>
      <c r="I26" s="46">
        <f t="shared" si="3"/>
        <v>18056.2</v>
      </c>
      <c r="J26" s="67"/>
      <c r="K26" s="65"/>
      <c r="L26" s="65"/>
      <c r="M26" s="65"/>
    </row>
    <row r="27" spans="1:13" ht="12.75" customHeight="1" x14ac:dyDescent="0.2">
      <c r="A27" s="80">
        <v>21</v>
      </c>
      <c r="B27" s="44">
        <f t="shared" si="0"/>
        <v>11210.85</v>
      </c>
      <c r="C27" s="44">
        <f t="shared" si="4"/>
        <v>18819.36</v>
      </c>
      <c r="D27" s="15">
        <v>45</v>
      </c>
      <c r="E27" s="44">
        <v>50</v>
      </c>
      <c r="F27" s="44">
        <v>38</v>
      </c>
      <c r="G27" s="15">
        <f t="shared" si="1"/>
        <v>133</v>
      </c>
      <c r="H27" s="44">
        <f t="shared" si="2"/>
        <v>11343.85</v>
      </c>
      <c r="I27" s="46">
        <f t="shared" si="3"/>
        <v>18952.36</v>
      </c>
      <c r="J27" s="67"/>
      <c r="K27" s="65"/>
      <c r="L27" s="65"/>
      <c r="M27" s="65"/>
    </row>
    <row r="28" spans="1:13" ht="12.75" customHeight="1" x14ac:dyDescent="0.2">
      <c r="A28" s="80">
        <v>22</v>
      </c>
      <c r="B28" s="44">
        <f t="shared" si="0"/>
        <v>11744.7</v>
      </c>
      <c r="C28" s="44">
        <f t="shared" si="4"/>
        <v>19715.52</v>
      </c>
      <c r="D28" s="15">
        <v>45</v>
      </c>
      <c r="E28" s="44">
        <v>50</v>
      </c>
      <c r="F28" s="44">
        <v>38</v>
      </c>
      <c r="G28" s="15">
        <f t="shared" si="1"/>
        <v>133</v>
      </c>
      <c r="H28" s="44">
        <f t="shared" si="2"/>
        <v>11877.7</v>
      </c>
      <c r="I28" s="46">
        <f t="shared" si="3"/>
        <v>19848.52</v>
      </c>
      <c r="J28" s="67"/>
      <c r="K28" s="65"/>
      <c r="L28" s="65"/>
      <c r="M28" s="65"/>
    </row>
    <row r="29" spans="1:13" ht="12.75" customHeight="1" x14ac:dyDescent="0.2">
      <c r="A29" s="80">
        <v>23</v>
      </c>
      <c r="B29" s="44">
        <f t="shared" si="0"/>
        <v>12278.550000000001</v>
      </c>
      <c r="C29" s="44">
        <f t="shared" si="4"/>
        <v>20611.68</v>
      </c>
      <c r="D29" s="15">
        <v>45</v>
      </c>
      <c r="E29" s="44">
        <v>50</v>
      </c>
      <c r="F29" s="44">
        <v>38</v>
      </c>
      <c r="G29" s="15">
        <f t="shared" si="1"/>
        <v>133</v>
      </c>
      <c r="H29" s="44">
        <f t="shared" si="2"/>
        <v>12411.550000000001</v>
      </c>
      <c r="I29" s="46">
        <f t="shared" si="3"/>
        <v>20744.68</v>
      </c>
      <c r="J29" s="67"/>
      <c r="K29" s="65"/>
      <c r="L29" s="65"/>
      <c r="M29" s="65"/>
    </row>
    <row r="30" spans="1:13" ht="12.75" customHeight="1" x14ac:dyDescent="0.2">
      <c r="A30" s="80">
        <v>24</v>
      </c>
      <c r="B30" s="44">
        <f t="shared" si="0"/>
        <v>12812.400000000001</v>
      </c>
      <c r="C30" s="44">
        <f t="shared" si="4"/>
        <v>21507.84</v>
      </c>
      <c r="D30" s="15">
        <v>45</v>
      </c>
      <c r="E30" s="44">
        <v>50</v>
      </c>
      <c r="F30" s="44">
        <v>38</v>
      </c>
      <c r="G30" s="15">
        <f t="shared" si="1"/>
        <v>133</v>
      </c>
      <c r="H30" s="44">
        <f t="shared" si="2"/>
        <v>12945.400000000001</v>
      </c>
      <c r="I30" s="46">
        <f t="shared" si="3"/>
        <v>21640.84</v>
      </c>
      <c r="J30" s="67"/>
      <c r="K30" s="65"/>
      <c r="L30" s="65"/>
      <c r="M30" s="65"/>
    </row>
    <row r="32" spans="1:13" x14ac:dyDescent="0.2">
      <c r="A32" s="88"/>
    </row>
    <row r="33" spans="1:5" x14ac:dyDescent="0.2">
      <c r="A33" s="88"/>
      <c r="B33" s="60" t="s">
        <v>27</v>
      </c>
    </row>
    <row r="34" spans="1:5" x14ac:dyDescent="0.2">
      <c r="A34" s="88"/>
      <c r="B34" s="27" t="s">
        <v>26</v>
      </c>
    </row>
    <row r="35" spans="1:5" x14ac:dyDescent="0.2">
      <c r="A35" s="88"/>
      <c r="B35" s="27" t="s">
        <v>68</v>
      </c>
    </row>
    <row r="36" spans="1:5" x14ac:dyDescent="0.2">
      <c r="B36" s="27"/>
    </row>
    <row r="37" spans="1:5" x14ac:dyDescent="0.2">
      <c r="B37" s="81"/>
      <c r="C37" s="113" t="s">
        <v>14</v>
      </c>
      <c r="D37" s="113"/>
      <c r="E37" s="113"/>
    </row>
    <row r="38" spans="1:5" x14ac:dyDescent="0.2">
      <c r="B38" s="81"/>
      <c r="C38" s="113" t="s">
        <v>15</v>
      </c>
      <c r="D38" s="113"/>
      <c r="E38" s="113"/>
    </row>
    <row r="39" spans="1:5" x14ac:dyDescent="0.2">
      <c r="B39" s="81"/>
      <c r="C39" s="99" t="s">
        <v>16</v>
      </c>
      <c r="D39" s="99" t="s">
        <v>17</v>
      </c>
      <c r="E39" s="99" t="s">
        <v>18</v>
      </c>
    </row>
    <row r="40" spans="1:5" x14ac:dyDescent="0.2">
      <c r="B40" s="81" t="s">
        <v>20</v>
      </c>
      <c r="C40" s="83">
        <v>580</v>
      </c>
      <c r="D40" s="83">
        <v>377</v>
      </c>
      <c r="E40" s="83">
        <v>377</v>
      </c>
    </row>
    <row r="41" spans="1:5" x14ac:dyDescent="0.2">
      <c r="B41" s="81" t="s">
        <v>21</v>
      </c>
      <c r="C41" s="83">
        <v>716</v>
      </c>
      <c r="D41" s="83">
        <v>466</v>
      </c>
      <c r="E41" s="83">
        <v>466</v>
      </c>
    </row>
    <row r="42" spans="1:5" x14ac:dyDescent="0.2">
      <c r="B42" s="81" t="s">
        <v>22</v>
      </c>
      <c r="C42" s="84">
        <v>1289</v>
      </c>
      <c r="D42" s="83">
        <v>839</v>
      </c>
      <c r="E42" s="83">
        <v>839</v>
      </c>
    </row>
    <row r="43" spans="1:5" x14ac:dyDescent="0.2">
      <c r="B43" s="81" t="s">
        <v>23</v>
      </c>
      <c r="C43" s="85">
        <v>2721</v>
      </c>
      <c r="D43" s="85">
        <v>1772</v>
      </c>
      <c r="E43" s="85">
        <v>1772</v>
      </c>
    </row>
  </sheetData>
  <mergeCells count="6">
    <mergeCell ref="C37:E37"/>
    <mergeCell ref="C38:E38"/>
    <mergeCell ref="D4:F4"/>
    <mergeCell ref="D5:D6"/>
    <mergeCell ref="E5:E6"/>
    <mergeCell ref="F5:F6"/>
  </mergeCells>
  <pageMargins left="0.2" right="0.2" top="0.25" bottom="0.2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activeCell="C13" sqref="C13:C30"/>
    </sheetView>
  </sheetViews>
  <sheetFormatPr defaultRowHeight="12.75" x14ac:dyDescent="0.2"/>
  <cols>
    <col min="1" max="1" width="12.85546875" style="90" customWidth="1"/>
    <col min="2" max="9" width="12.85546875" customWidth="1"/>
    <col min="10" max="13" width="11.7109375" customWidth="1"/>
  </cols>
  <sheetData>
    <row r="1" spans="1:16" s="5" customFormat="1" ht="18.75" x14ac:dyDescent="0.3">
      <c r="A1" s="86" t="s">
        <v>70</v>
      </c>
      <c r="B1" s="86"/>
      <c r="C1" s="86"/>
      <c r="D1" s="86"/>
      <c r="E1" s="86"/>
      <c r="F1" s="86"/>
      <c r="G1" s="86"/>
      <c r="H1" s="86"/>
      <c r="I1" s="4"/>
      <c r="J1" s="4"/>
      <c r="K1" s="4"/>
      <c r="L1" s="4"/>
      <c r="M1" s="4"/>
    </row>
    <row r="2" spans="1:16" s="5" customFormat="1" x14ac:dyDescent="0.2">
      <c r="A2" s="7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s="5" customFormat="1" x14ac:dyDescent="0.2">
      <c r="A3" s="8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7"/>
      <c r="O3" s="27"/>
      <c r="P3" s="27"/>
    </row>
    <row r="4" spans="1:16" s="5" customFormat="1" x14ac:dyDescent="0.2">
      <c r="A4" s="47"/>
      <c r="B4" s="41" t="s">
        <v>5</v>
      </c>
      <c r="C4" s="42"/>
      <c r="D4" s="114" t="s">
        <v>8</v>
      </c>
      <c r="E4" s="115"/>
      <c r="F4" s="115"/>
      <c r="G4" s="106"/>
      <c r="H4" s="25" t="s">
        <v>9</v>
      </c>
      <c r="I4" s="55" t="s">
        <v>9</v>
      </c>
      <c r="J4" s="66"/>
      <c r="K4" s="62"/>
      <c r="L4" s="62"/>
      <c r="M4" s="62"/>
      <c r="N4" s="27"/>
      <c r="O4" s="27"/>
      <c r="P4" s="27"/>
    </row>
    <row r="5" spans="1:16" s="5" customFormat="1" x14ac:dyDescent="0.2">
      <c r="A5" s="51" t="s">
        <v>0</v>
      </c>
      <c r="B5" s="32" t="s">
        <v>65</v>
      </c>
      <c r="C5" s="33" t="s">
        <v>66</v>
      </c>
      <c r="D5" s="117" t="s">
        <v>6</v>
      </c>
      <c r="E5" s="117" t="s">
        <v>7</v>
      </c>
      <c r="F5" s="122" t="s">
        <v>48</v>
      </c>
      <c r="G5" s="109" t="s">
        <v>12</v>
      </c>
      <c r="H5" s="24" t="s">
        <v>10</v>
      </c>
      <c r="I5" s="29" t="s">
        <v>10</v>
      </c>
      <c r="J5" s="66"/>
      <c r="K5" s="62"/>
      <c r="L5" s="62"/>
      <c r="M5" s="62"/>
      <c r="N5" s="27"/>
      <c r="O5" s="27"/>
      <c r="P5" s="27"/>
    </row>
    <row r="6" spans="1:16" s="5" customFormat="1" x14ac:dyDescent="0.2">
      <c r="A6" s="34" t="s">
        <v>1</v>
      </c>
      <c r="B6" s="59" t="s">
        <v>2</v>
      </c>
      <c r="C6" s="12" t="s">
        <v>4</v>
      </c>
      <c r="D6" s="118"/>
      <c r="E6" s="118"/>
      <c r="F6" s="123"/>
      <c r="G6" s="110"/>
      <c r="H6" s="12" t="s">
        <v>2</v>
      </c>
      <c r="I6" s="56" t="s">
        <v>11</v>
      </c>
      <c r="J6" s="57"/>
      <c r="K6" s="29"/>
      <c r="L6" s="29"/>
      <c r="M6" s="64"/>
      <c r="N6" s="27"/>
      <c r="O6" s="27"/>
      <c r="P6" s="27"/>
    </row>
    <row r="7" spans="1:16" s="5" customFormat="1" ht="12.75" customHeight="1" x14ac:dyDescent="0.2">
      <c r="A7" s="89">
        <v>1</v>
      </c>
      <c r="B7" s="44">
        <v>533.85</v>
      </c>
      <c r="C7" s="44">
        <v>533.85</v>
      </c>
      <c r="D7" s="44">
        <v>34</v>
      </c>
      <c r="E7" s="44">
        <v>50</v>
      </c>
      <c r="F7" s="44">
        <v>38</v>
      </c>
      <c r="G7" s="44">
        <f>SUM(D7:F7)</f>
        <v>122</v>
      </c>
      <c r="H7" s="44">
        <f>SUM(B7,G7)</f>
        <v>655.85</v>
      </c>
      <c r="I7" s="46">
        <f>SUM(C7,G7)</f>
        <v>655.85</v>
      </c>
      <c r="J7" s="67"/>
      <c r="K7" s="65"/>
      <c r="L7" s="65"/>
      <c r="M7" s="65"/>
      <c r="N7" s="27"/>
      <c r="O7" s="27"/>
      <c r="P7" s="27"/>
    </row>
    <row r="8" spans="1:16" s="5" customFormat="1" ht="12.75" customHeight="1" x14ac:dyDescent="0.2">
      <c r="A8" s="80">
        <v>2</v>
      </c>
      <c r="B8" s="44">
        <f t="shared" ref="B8:B30" si="0">533.85*A8</f>
        <v>1067.7</v>
      </c>
      <c r="C8" s="44">
        <f>533.85*A8</f>
        <v>1067.7</v>
      </c>
      <c r="D8" s="44">
        <v>34</v>
      </c>
      <c r="E8" s="44">
        <v>50</v>
      </c>
      <c r="F8" s="44">
        <v>38</v>
      </c>
      <c r="G8" s="15">
        <f t="shared" ref="G8:G30" si="1">SUM(D8:F8)</f>
        <v>122</v>
      </c>
      <c r="H8" s="44">
        <f t="shared" ref="H8:H30" si="2">SUM(B8,G8)</f>
        <v>1189.7</v>
      </c>
      <c r="I8" s="46">
        <f t="shared" ref="I8:I30" si="3">SUM(C8,G8)</f>
        <v>1189.7</v>
      </c>
      <c r="J8" s="67"/>
      <c r="K8" s="65"/>
      <c r="L8" s="65"/>
      <c r="M8" s="65"/>
    </row>
    <row r="9" spans="1:16" s="5" customFormat="1" ht="12.75" customHeight="1" x14ac:dyDescent="0.2">
      <c r="A9" s="80">
        <v>3</v>
      </c>
      <c r="B9" s="44">
        <f t="shared" si="0"/>
        <v>1601.5500000000002</v>
      </c>
      <c r="C9" s="44">
        <f>533.85*A9</f>
        <v>1601.5500000000002</v>
      </c>
      <c r="D9" s="44">
        <v>34</v>
      </c>
      <c r="E9" s="44">
        <v>50</v>
      </c>
      <c r="F9" s="44">
        <v>38</v>
      </c>
      <c r="G9" s="15">
        <f t="shared" si="1"/>
        <v>122</v>
      </c>
      <c r="H9" s="44">
        <f t="shared" si="2"/>
        <v>1723.5500000000002</v>
      </c>
      <c r="I9" s="46">
        <f t="shared" si="3"/>
        <v>1723.5500000000002</v>
      </c>
      <c r="J9" s="67"/>
      <c r="K9" s="65"/>
      <c r="L9" s="65"/>
      <c r="M9" s="65"/>
    </row>
    <row r="10" spans="1:16" s="5" customFormat="1" ht="12.75" customHeight="1" x14ac:dyDescent="0.2">
      <c r="A10" s="80">
        <v>4</v>
      </c>
      <c r="B10" s="44">
        <f t="shared" si="0"/>
        <v>2135.4</v>
      </c>
      <c r="C10" s="44">
        <f>533.85*A10</f>
        <v>2135.4</v>
      </c>
      <c r="D10" s="44">
        <v>34</v>
      </c>
      <c r="E10" s="44">
        <v>50</v>
      </c>
      <c r="F10" s="44">
        <v>38</v>
      </c>
      <c r="G10" s="15">
        <f t="shared" si="1"/>
        <v>122</v>
      </c>
      <c r="H10" s="44">
        <f t="shared" si="2"/>
        <v>2257.4</v>
      </c>
      <c r="I10" s="46">
        <f t="shared" si="3"/>
        <v>2257.4</v>
      </c>
      <c r="J10" s="67"/>
      <c r="K10" s="65"/>
      <c r="L10" s="65"/>
      <c r="M10" s="65"/>
    </row>
    <row r="11" spans="1:16" s="5" customFormat="1" ht="12.75" customHeight="1" x14ac:dyDescent="0.2">
      <c r="A11" s="80">
        <v>5</v>
      </c>
      <c r="B11" s="44">
        <f t="shared" si="0"/>
        <v>2669.25</v>
      </c>
      <c r="C11" s="44">
        <f>533.85*A11</f>
        <v>2669.25</v>
      </c>
      <c r="D11" s="44">
        <v>34</v>
      </c>
      <c r="E11" s="44">
        <v>50</v>
      </c>
      <c r="F11" s="44">
        <v>38</v>
      </c>
      <c r="G11" s="15">
        <f t="shared" si="1"/>
        <v>122</v>
      </c>
      <c r="H11" s="44">
        <f t="shared" si="2"/>
        <v>2791.25</v>
      </c>
      <c r="I11" s="46">
        <f t="shared" si="3"/>
        <v>2791.25</v>
      </c>
      <c r="J11" s="67"/>
      <c r="K11" s="65"/>
      <c r="L11" s="65"/>
      <c r="M11" s="65"/>
    </row>
    <row r="12" spans="1:16" s="5" customFormat="1" ht="12.75" customHeight="1" x14ac:dyDescent="0.2">
      <c r="A12" s="80">
        <v>6</v>
      </c>
      <c r="B12" s="44">
        <f t="shared" si="0"/>
        <v>3203.1000000000004</v>
      </c>
      <c r="C12" s="44">
        <f>533.85*A12</f>
        <v>3203.1000000000004</v>
      </c>
      <c r="D12" s="44">
        <v>34</v>
      </c>
      <c r="E12" s="44">
        <v>50</v>
      </c>
      <c r="F12" s="44">
        <v>38</v>
      </c>
      <c r="G12" s="15">
        <f t="shared" si="1"/>
        <v>122</v>
      </c>
      <c r="H12" s="44">
        <f t="shared" si="2"/>
        <v>3325.1000000000004</v>
      </c>
      <c r="I12" s="46">
        <f t="shared" si="3"/>
        <v>3325.1000000000004</v>
      </c>
      <c r="J12" s="67"/>
      <c r="K12" s="65"/>
      <c r="L12" s="65"/>
      <c r="M12" s="65"/>
    </row>
    <row r="13" spans="1:16" s="5" customFormat="1" ht="12.75" customHeight="1" x14ac:dyDescent="0.2">
      <c r="A13" s="80">
        <v>7</v>
      </c>
      <c r="B13" s="44">
        <f t="shared" si="0"/>
        <v>3736.9500000000003</v>
      </c>
      <c r="C13" s="44">
        <f t="shared" ref="C13:C30" si="4">896.16*A13</f>
        <v>6273.12</v>
      </c>
      <c r="D13" s="44">
        <v>34</v>
      </c>
      <c r="E13" s="44">
        <v>50</v>
      </c>
      <c r="F13" s="44">
        <v>38</v>
      </c>
      <c r="G13" s="15">
        <f t="shared" si="1"/>
        <v>122</v>
      </c>
      <c r="H13" s="44">
        <f t="shared" si="2"/>
        <v>3858.9500000000003</v>
      </c>
      <c r="I13" s="46">
        <f t="shared" si="3"/>
        <v>6395.12</v>
      </c>
      <c r="J13" s="67"/>
      <c r="K13" s="65"/>
      <c r="L13" s="65"/>
      <c r="M13" s="65"/>
    </row>
    <row r="14" spans="1:16" s="5" customFormat="1" ht="12.75" customHeight="1" x14ac:dyDescent="0.2">
      <c r="A14" s="80">
        <v>8</v>
      </c>
      <c r="B14" s="44">
        <f t="shared" si="0"/>
        <v>4270.8</v>
      </c>
      <c r="C14" s="44">
        <f t="shared" si="4"/>
        <v>7169.28</v>
      </c>
      <c r="D14" s="44">
        <v>34</v>
      </c>
      <c r="E14" s="44">
        <v>50</v>
      </c>
      <c r="F14" s="44">
        <v>38</v>
      </c>
      <c r="G14" s="15">
        <f t="shared" si="1"/>
        <v>122</v>
      </c>
      <c r="H14" s="44">
        <f t="shared" si="2"/>
        <v>4392.8</v>
      </c>
      <c r="I14" s="46">
        <f t="shared" si="3"/>
        <v>7291.28</v>
      </c>
      <c r="J14" s="67"/>
      <c r="K14" s="65"/>
      <c r="L14" s="65"/>
      <c r="M14" s="65"/>
    </row>
    <row r="15" spans="1:16" s="5" customFormat="1" ht="12.75" customHeight="1" x14ac:dyDescent="0.2">
      <c r="A15" s="80">
        <v>9</v>
      </c>
      <c r="B15" s="44">
        <f t="shared" si="0"/>
        <v>4804.6500000000005</v>
      </c>
      <c r="C15" s="44">
        <f t="shared" si="4"/>
        <v>8065.44</v>
      </c>
      <c r="D15" s="44">
        <v>34</v>
      </c>
      <c r="E15" s="44">
        <v>50</v>
      </c>
      <c r="F15" s="44">
        <v>38</v>
      </c>
      <c r="G15" s="15">
        <f t="shared" si="1"/>
        <v>122</v>
      </c>
      <c r="H15" s="44">
        <f t="shared" si="2"/>
        <v>4926.6500000000005</v>
      </c>
      <c r="I15" s="46">
        <f t="shared" si="3"/>
        <v>8187.44</v>
      </c>
      <c r="J15" s="67"/>
      <c r="K15" s="65"/>
      <c r="L15" s="65"/>
      <c r="M15" s="65"/>
    </row>
    <row r="16" spans="1:16" s="5" customFormat="1" ht="12.75" customHeight="1" x14ac:dyDescent="0.2">
      <c r="A16" s="80">
        <v>10</v>
      </c>
      <c r="B16" s="44">
        <f t="shared" si="0"/>
        <v>5338.5</v>
      </c>
      <c r="C16" s="44">
        <f t="shared" si="4"/>
        <v>8961.6</v>
      </c>
      <c r="D16" s="44">
        <v>34</v>
      </c>
      <c r="E16" s="44">
        <v>50</v>
      </c>
      <c r="F16" s="44">
        <v>38</v>
      </c>
      <c r="G16" s="15">
        <f t="shared" si="1"/>
        <v>122</v>
      </c>
      <c r="H16" s="44">
        <f t="shared" si="2"/>
        <v>5460.5</v>
      </c>
      <c r="I16" s="46">
        <f t="shared" si="3"/>
        <v>9083.6</v>
      </c>
      <c r="J16" s="67"/>
      <c r="K16" s="65"/>
      <c r="L16" s="65"/>
      <c r="M16" s="65"/>
    </row>
    <row r="17" spans="1:13" s="5" customFormat="1" ht="12.75" customHeight="1" x14ac:dyDescent="0.2">
      <c r="A17" s="80">
        <v>11</v>
      </c>
      <c r="B17" s="44">
        <f t="shared" si="0"/>
        <v>5872.35</v>
      </c>
      <c r="C17" s="44">
        <f t="shared" si="4"/>
        <v>9857.76</v>
      </c>
      <c r="D17" s="44">
        <v>34</v>
      </c>
      <c r="E17" s="44">
        <v>50</v>
      </c>
      <c r="F17" s="44">
        <v>38</v>
      </c>
      <c r="G17" s="15">
        <f t="shared" si="1"/>
        <v>122</v>
      </c>
      <c r="H17" s="44">
        <f t="shared" si="2"/>
        <v>5994.35</v>
      </c>
      <c r="I17" s="46">
        <f t="shared" si="3"/>
        <v>9979.76</v>
      </c>
      <c r="J17" s="67"/>
      <c r="K17" s="65"/>
      <c r="L17" s="65"/>
      <c r="M17" s="65"/>
    </row>
    <row r="18" spans="1:13" s="5" customFormat="1" ht="12.75" customHeight="1" x14ac:dyDescent="0.2">
      <c r="A18" s="80">
        <v>12</v>
      </c>
      <c r="B18" s="44">
        <f t="shared" si="0"/>
        <v>6406.2000000000007</v>
      </c>
      <c r="C18" s="44">
        <f t="shared" si="4"/>
        <v>10753.92</v>
      </c>
      <c r="D18" s="44">
        <v>34</v>
      </c>
      <c r="E18" s="44">
        <v>50</v>
      </c>
      <c r="F18" s="44">
        <v>38</v>
      </c>
      <c r="G18" s="15">
        <f t="shared" si="1"/>
        <v>122</v>
      </c>
      <c r="H18" s="44">
        <f t="shared" si="2"/>
        <v>6528.2000000000007</v>
      </c>
      <c r="I18" s="46">
        <f t="shared" si="3"/>
        <v>10875.92</v>
      </c>
      <c r="J18" s="67"/>
      <c r="K18" s="65"/>
      <c r="L18" s="65"/>
      <c r="M18" s="65"/>
    </row>
    <row r="19" spans="1:13" s="5" customFormat="1" ht="12.75" customHeight="1" x14ac:dyDescent="0.2">
      <c r="A19" s="80">
        <v>13</v>
      </c>
      <c r="B19" s="44">
        <f t="shared" si="0"/>
        <v>6940.05</v>
      </c>
      <c r="C19" s="44">
        <f t="shared" si="4"/>
        <v>11650.08</v>
      </c>
      <c r="D19" s="44">
        <v>34</v>
      </c>
      <c r="E19" s="44">
        <v>50</v>
      </c>
      <c r="F19" s="44">
        <v>38</v>
      </c>
      <c r="G19" s="15">
        <f t="shared" si="1"/>
        <v>122</v>
      </c>
      <c r="H19" s="44">
        <f t="shared" si="2"/>
        <v>7062.05</v>
      </c>
      <c r="I19" s="46">
        <f t="shared" si="3"/>
        <v>11772.08</v>
      </c>
      <c r="J19" s="67"/>
      <c r="K19" s="65"/>
      <c r="L19" s="65"/>
      <c r="M19" s="65"/>
    </row>
    <row r="20" spans="1:13" s="5" customFormat="1" ht="12.75" customHeight="1" x14ac:dyDescent="0.2">
      <c r="A20" s="80">
        <v>14</v>
      </c>
      <c r="B20" s="44">
        <f t="shared" si="0"/>
        <v>7473.9000000000005</v>
      </c>
      <c r="C20" s="44">
        <f t="shared" si="4"/>
        <v>12546.24</v>
      </c>
      <c r="D20" s="44">
        <v>34</v>
      </c>
      <c r="E20" s="44">
        <v>50</v>
      </c>
      <c r="F20" s="44">
        <v>38</v>
      </c>
      <c r="G20" s="15">
        <f t="shared" si="1"/>
        <v>122</v>
      </c>
      <c r="H20" s="44">
        <f t="shared" si="2"/>
        <v>7595.9000000000005</v>
      </c>
      <c r="I20" s="46">
        <f t="shared" si="3"/>
        <v>12668.24</v>
      </c>
      <c r="J20" s="67"/>
      <c r="K20" s="65"/>
      <c r="L20" s="65"/>
      <c r="M20" s="65"/>
    </row>
    <row r="21" spans="1:13" s="5" customFormat="1" ht="12.75" customHeight="1" x14ac:dyDescent="0.2">
      <c r="A21" s="80">
        <v>15</v>
      </c>
      <c r="B21" s="44">
        <f t="shared" si="0"/>
        <v>8007.75</v>
      </c>
      <c r="C21" s="44">
        <f t="shared" si="4"/>
        <v>13442.4</v>
      </c>
      <c r="D21" s="44">
        <v>34</v>
      </c>
      <c r="E21" s="44">
        <v>50</v>
      </c>
      <c r="F21" s="44">
        <v>38</v>
      </c>
      <c r="G21" s="15">
        <f t="shared" si="1"/>
        <v>122</v>
      </c>
      <c r="H21" s="44">
        <f t="shared" si="2"/>
        <v>8129.75</v>
      </c>
      <c r="I21" s="46">
        <f t="shared" si="3"/>
        <v>13564.4</v>
      </c>
      <c r="J21" s="67"/>
      <c r="K21" s="65"/>
      <c r="L21" s="65"/>
      <c r="M21" s="65"/>
    </row>
    <row r="22" spans="1:13" s="5" customFormat="1" ht="12.75" customHeight="1" x14ac:dyDescent="0.2">
      <c r="A22" s="80">
        <v>16</v>
      </c>
      <c r="B22" s="44">
        <f t="shared" si="0"/>
        <v>8541.6</v>
      </c>
      <c r="C22" s="44">
        <f t="shared" si="4"/>
        <v>14338.56</v>
      </c>
      <c r="D22" s="44">
        <v>34</v>
      </c>
      <c r="E22" s="44">
        <v>50</v>
      </c>
      <c r="F22" s="44">
        <v>38</v>
      </c>
      <c r="G22" s="15">
        <f t="shared" si="1"/>
        <v>122</v>
      </c>
      <c r="H22" s="44">
        <f t="shared" si="2"/>
        <v>8663.6</v>
      </c>
      <c r="I22" s="46">
        <f t="shared" si="3"/>
        <v>14460.56</v>
      </c>
      <c r="J22" s="67"/>
      <c r="K22" s="65"/>
      <c r="L22" s="65"/>
      <c r="M22" s="65"/>
    </row>
    <row r="23" spans="1:13" s="5" customFormat="1" ht="12.75" customHeight="1" x14ac:dyDescent="0.2">
      <c r="A23" s="80">
        <v>17</v>
      </c>
      <c r="B23" s="44">
        <f t="shared" si="0"/>
        <v>9075.4500000000007</v>
      </c>
      <c r="C23" s="44">
        <f t="shared" si="4"/>
        <v>15234.72</v>
      </c>
      <c r="D23" s="44">
        <v>34</v>
      </c>
      <c r="E23" s="44">
        <v>50</v>
      </c>
      <c r="F23" s="44">
        <v>38</v>
      </c>
      <c r="G23" s="15">
        <f t="shared" si="1"/>
        <v>122</v>
      </c>
      <c r="H23" s="44">
        <f t="shared" si="2"/>
        <v>9197.4500000000007</v>
      </c>
      <c r="I23" s="46">
        <f t="shared" si="3"/>
        <v>15356.72</v>
      </c>
      <c r="J23" s="67"/>
      <c r="K23" s="65"/>
      <c r="L23" s="65"/>
      <c r="M23" s="65"/>
    </row>
    <row r="24" spans="1:13" s="5" customFormat="1" ht="12.75" customHeight="1" x14ac:dyDescent="0.2">
      <c r="A24" s="80">
        <v>18</v>
      </c>
      <c r="B24" s="44">
        <f t="shared" si="0"/>
        <v>9609.3000000000011</v>
      </c>
      <c r="C24" s="44">
        <f t="shared" si="4"/>
        <v>16130.88</v>
      </c>
      <c r="D24" s="44">
        <v>34</v>
      </c>
      <c r="E24" s="44">
        <v>50</v>
      </c>
      <c r="F24" s="44">
        <v>38</v>
      </c>
      <c r="G24" s="15">
        <f t="shared" si="1"/>
        <v>122</v>
      </c>
      <c r="H24" s="44">
        <f t="shared" si="2"/>
        <v>9731.3000000000011</v>
      </c>
      <c r="I24" s="46">
        <f t="shared" si="3"/>
        <v>16252.88</v>
      </c>
      <c r="J24" s="67"/>
      <c r="K24" s="65"/>
      <c r="L24" s="65"/>
      <c r="M24" s="65"/>
    </row>
    <row r="25" spans="1:13" s="5" customFormat="1" ht="12.75" customHeight="1" x14ac:dyDescent="0.2">
      <c r="A25" s="80">
        <v>19</v>
      </c>
      <c r="B25" s="44">
        <f t="shared" si="0"/>
        <v>10143.15</v>
      </c>
      <c r="C25" s="44">
        <f t="shared" si="4"/>
        <v>17027.04</v>
      </c>
      <c r="D25" s="44">
        <v>34</v>
      </c>
      <c r="E25" s="44">
        <v>50</v>
      </c>
      <c r="F25" s="44">
        <v>38</v>
      </c>
      <c r="G25" s="15">
        <f t="shared" si="1"/>
        <v>122</v>
      </c>
      <c r="H25" s="44">
        <f t="shared" si="2"/>
        <v>10265.15</v>
      </c>
      <c r="I25" s="46">
        <f t="shared" si="3"/>
        <v>17149.04</v>
      </c>
      <c r="J25" s="67"/>
      <c r="K25" s="65"/>
      <c r="L25" s="65"/>
      <c r="M25" s="65"/>
    </row>
    <row r="26" spans="1:13" s="5" customFormat="1" ht="12.75" customHeight="1" x14ac:dyDescent="0.2">
      <c r="A26" s="80">
        <v>20</v>
      </c>
      <c r="B26" s="44">
        <f t="shared" si="0"/>
        <v>10677</v>
      </c>
      <c r="C26" s="44">
        <f t="shared" si="4"/>
        <v>17923.2</v>
      </c>
      <c r="D26" s="44">
        <v>34</v>
      </c>
      <c r="E26" s="44">
        <v>50</v>
      </c>
      <c r="F26" s="44">
        <v>38</v>
      </c>
      <c r="G26" s="15">
        <f t="shared" si="1"/>
        <v>122</v>
      </c>
      <c r="H26" s="44">
        <f t="shared" si="2"/>
        <v>10799</v>
      </c>
      <c r="I26" s="46">
        <f t="shared" si="3"/>
        <v>18045.2</v>
      </c>
      <c r="J26" s="67"/>
      <c r="K26" s="65"/>
      <c r="L26" s="65"/>
      <c r="M26" s="65"/>
    </row>
    <row r="27" spans="1:13" s="5" customFormat="1" ht="12.75" customHeight="1" x14ac:dyDescent="0.2">
      <c r="A27" s="80">
        <v>21</v>
      </c>
      <c r="B27" s="44">
        <f t="shared" si="0"/>
        <v>11210.85</v>
      </c>
      <c r="C27" s="44">
        <f t="shared" si="4"/>
        <v>18819.36</v>
      </c>
      <c r="D27" s="44">
        <v>34</v>
      </c>
      <c r="E27" s="44">
        <v>50</v>
      </c>
      <c r="F27" s="44">
        <v>38</v>
      </c>
      <c r="G27" s="15">
        <f t="shared" si="1"/>
        <v>122</v>
      </c>
      <c r="H27" s="44">
        <f t="shared" si="2"/>
        <v>11332.85</v>
      </c>
      <c r="I27" s="46">
        <f t="shared" si="3"/>
        <v>18941.36</v>
      </c>
      <c r="J27" s="67"/>
      <c r="K27" s="65"/>
      <c r="L27" s="65"/>
      <c r="M27" s="65"/>
    </row>
    <row r="28" spans="1:13" s="5" customFormat="1" ht="12.75" customHeight="1" x14ac:dyDescent="0.2">
      <c r="A28" s="80">
        <v>22</v>
      </c>
      <c r="B28" s="44">
        <f t="shared" si="0"/>
        <v>11744.7</v>
      </c>
      <c r="C28" s="44">
        <f t="shared" si="4"/>
        <v>19715.52</v>
      </c>
      <c r="D28" s="44">
        <v>34</v>
      </c>
      <c r="E28" s="44">
        <v>50</v>
      </c>
      <c r="F28" s="44">
        <v>38</v>
      </c>
      <c r="G28" s="15">
        <f t="shared" si="1"/>
        <v>122</v>
      </c>
      <c r="H28" s="44">
        <f t="shared" si="2"/>
        <v>11866.7</v>
      </c>
      <c r="I28" s="46">
        <f t="shared" si="3"/>
        <v>19837.52</v>
      </c>
      <c r="J28" s="67"/>
      <c r="K28" s="65"/>
      <c r="L28" s="65"/>
      <c r="M28" s="65"/>
    </row>
    <row r="29" spans="1:13" s="5" customFormat="1" ht="12.75" customHeight="1" x14ac:dyDescent="0.2">
      <c r="A29" s="80">
        <v>23</v>
      </c>
      <c r="B29" s="44">
        <f t="shared" si="0"/>
        <v>12278.550000000001</v>
      </c>
      <c r="C29" s="44">
        <f t="shared" si="4"/>
        <v>20611.68</v>
      </c>
      <c r="D29" s="44">
        <v>34</v>
      </c>
      <c r="E29" s="44">
        <v>50</v>
      </c>
      <c r="F29" s="44">
        <v>38</v>
      </c>
      <c r="G29" s="15">
        <f t="shared" si="1"/>
        <v>122</v>
      </c>
      <c r="H29" s="44">
        <f t="shared" si="2"/>
        <v>12400.550000000001</v>
      </c>
      <c r="I29" s="46">
        <f t="shared" si="3"/>
        <v>20733.68</v>
      </c>
      <c r="J29" s="67"/>
      <c r="K29" s="65"/>
      <c r="L29" s="65"/>
      <c r="M29" s="65"/>
    </row>
    <row r="30" spans="1:13" s="5" customFormat="1" ht="12.75" customHeight="1" x14ac:dyDescent="0.2">
      <c r="A30" s="80">
        <v>24</v>
      </c>
      <c r="B30" s="44">
        <f t="shared" si="0"/>
        <v>12812.400000000001</v>
      </c>
      <c r="C30" s="44">
        <f t="shared" si="4"/>
        <v>21507.84</v>
      </c>
      <c r="D30" s="44">
        <v>34</v>
      </c>
      <c r="E30" s="44">
        <v>50</v>
      </c>
      <c r="F30" s="44">
        <v>38</v>
      </c>
      <c r="G30" s="15">
        <f t="shared" si="1"/>
        <v>122</v>
      </c>
      <c r="H30" s="44">
        <f t="shared" si="2"/>
        <v>12934.400000000001</v>
      </c>
      <c r="I30" s="46">
        <f t="shared" si="3"/>
        <v>21629.84</v>
      </c>
      <c r="J30" s="67"/>
      <c r="K30" s="65"/>
      <c r="L30" s="65"/>
      <c r="M30" s="65"/>
    </row>
    <row r="31" spans="1:13" s="5" customFormat="1" x14ac:dyDescent="0.2">
      <c r="A31" s="79"/>
    </row>
    <row r="32" spans="1:13" s="5" customFormat="1" x14ac:dyDescent="0.2">
      <c r="A32" s="88"/>
    </row>
    <row r="33" spans="1:9" s="5" customFormat="1" x14ac:dyDescent="0.2">
      <c r="A33" s="88"/>
      <c r="B33" s="60" t="s">
        <v>27</v>
      </c>
    </row>
    <row r="34" spans="1:9" s="5" customFormat="1" x14ac:dyDescent="0.2">
      <c r="A34" s="88"/>
      <c r="B34" s="27" t="s">
        <v>26</v>
      </c>
    </row>
    <row r="35" spans="1:9" s="5" customFormat="1" x14ac:dyDescent="0.2">
      <c r="A35" s="88"/>
      <c r="B35" s="27" t="s">
        <v>68</v>
      </c>
    </row>
    <row r="36" spans="1:9" s="5" customFormat="1" x14ac:dyDescent="0.2">
      <c r="A36" s="79"/>
      <c r="B36" s="27"/>
    </row>
    <row r="37" spans="1:9" s="5" customFormat="1" ht="9.75" customHeight="1" x14ac:dyDescent="0.2">
      <c r="A37" s="79"/>
      <c r="B37" s="27"/>
    </row>
    <row r="38" spans="1:9" x14ac:dyDescent="0.2">
      <c r="B38" s="81"/>
      <c r="C38" s="113" t="s">
        <v>14</v>
      </c>
      <c r="D38" s="113"/>
      <c r="E38" s="113"/>
      <c r="F38" s="5"/>
      <c r="G38" s="5"/>
      <c r="H38" s="5"/>
      <c r="I38" s="5"/>
    </row>
    <row r="39" spans="1:9" x14ac:dyDescent="0.2">
      <c r="B39" s="81"/>
      <c r="C39" s="113" t="s">
        <v>15</v>
      </c>
      <c r="D39" s="113"/>
      <c r="E39" s="113"/>
      <c r="F39" s="5"/>
      <c r="G39" s="5"/>
      <c r="H39" s="5"/>
      <c r="I39" s="5"/>
    </row>
    <row r="40" spans="1:9" x14ac:dyDescent="0.2">
      <c r="B40" s="81"/>
      <c r="C40" s="99" t="s">
        <v>16</v>
      </c>
      <c r="D40" s="99" t="s">
        <v>17</v>
      </c>
      <c r="E40" s="99" t="s">
        <v>18</v>
      </c>
      <c r="F40" s="5"/>
      <c r="G40" s="5"/>
      <c r="H40" s="5"/>
      <c r="I40" s="5"/>
    </row>
    <row r="41" spans="1:9" x14ac:dyDescent="0.2">
      <c r="B41" s="81" t="s">
        <v>20</v>
      </c>
      <c r="C41" s="83">
        <v>580</v>
      </c>
      <c r="D41" s="83">
        <v>377</v>
      </c>
      <c r="E41" s="83">
        <v>377</v>
      </c>
      <c r="F41" s="5"/>
      <c r="G41" s="5"/>
      <c r="H41" s="5"/>
      <c r="I41" s="5"/>
    </row>
    <row r="42" spans="1:9" x14ac:dyDescent="0.2">
      <c r="B42" s="81" t="s">
        <v>21</v>
      </c>
      <c r="C42" s="83">
        <v>716</v>
      </c>
      <c r="D42" s="83">
        <v>466</v>
      </c>
      <c r="E42" s="83">
        <v>466</v>
      </c>
      <c r="F42" s="5"/>
      <c r="G42" s="5"/>
      <c r="H42" s="5"/>
      <c r="I42" s="5"/>
    </row>
    <row r="43" spans="1:9" x14ac:dyDescent="0.2">
      <c r="B43" s="81" t="s">
        <v>22</v>
      </c>
      <c r="C43" s="84">
        <v>1289</v>
      </c>
      <c r="D43" s="83">
        <v>839</v>
      </c>
      <c r="E43" s="83">
        <v>839</v>
      </c>
      <c r="F43" s="5"/>
      <c r="G43" s="5"/>
      <c r="H43" s="5"/>
      <c r="I43" s="5"/>
    </row>
    <row r="44" spans="1:9" x14ac:dyDescent="0.2">
      <c r="B44" s="81" t="s">
        <v>23</v>
      </c>
      <c r="C44" s="85">
        <v>2721</v>
      </c>
      <c r="D44" s="85">
        <v>1772</v>
      </c>
      <c r="E44" s="85">
        <v>1772</v>
      </c>
      <c r="F44" s="5"/>
      <c r="G44" s="5"/>
      <c r="H44" s="5"/>
      <c r="I44" s="5"/>
    </row>
    <row r="45" spans="1:9" x14ac:dyDescent="0.2">
      <c r="B45" s="5"/>
      <c r="C45" s="5"/>
      <c r="D45" s="5"/>
      <c r="E45" s="5"/>
      <c r="F45" s="5"/>
      <c r="G45" s="5"/>
      <c r="H45" s="5"/>
      <c r="I45" s="5"/>
    </row>
  </sheetData>
  <mergeCells count="6">
    <mergeCell ref="D4:F4"/>
    <mergeCell ref="C38:E38"/>
    <mergeCell ref="C39:E39"/>
    <mergeCell ref="D5:D6"/>
    <mergeCell ref="E5:E6"/>
    <mergeCell ref="F5:F6"/>
  </mergeCells>
  <pageMargins left="0.2" right="0.2" top="0.25" bottom="0.2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Normal="100" workbookViewId="0">
      <selection activeCell="C13" sqref="C13:C30"/>
    </sheetView>
  </sheetViews>
  <sheetFormatPr defaultColWidth="9.140625" defaultRowHeight="12.75" x14ac:dyDescent="0.2"/>
  <cols>
    <col min="1" max="1" width="12.85546875" style="79" customWidth="1"/>
    <col min="2" max="13" width="12.85546875" style="5" customWidth="1"/>
    <col min="14" max="16384" width="9.140625" style="5"/>
  </cols>
  <sheetData>
    <row r="1" spans="1:15" ht="18.75" customHeight="1" x14ac:dyDescent="0.3">
      <c r="A1" s="130" t="s">
        <v>85</v>
      </c>
      <c r="B1" s="130"/>
      <c r="C1" s="130"/>
      <c r="D1" s="130"/>
      <c r="E1" s="130"/>
      <c r="F1" s="130"/>
      <c r="G1" s="130"/>
      <c r="H1" s="130"/>
      <c r="I1" s="130"/>
      <c r="J1" s="4"/>
      <c r="K1" s="4"/>
      <c r="L1" s="4"/>
      <c r="M1" s="4"/>
      <c r="N1" s="4"/>
      <c r="O1" s="4"/>
    </row>
    <row r="2" spans="1:1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"/>
    </row>
    <row r="4" spans="1:15" x14ac:dyDescent="0.2">
      <c r="A4" s="19"/>
      <c r="B4" s="41" t="s">
        <v>5</v>
      </c>
      <c r="C4" s="42"/>
      <c r="D4" s="114" t="s">
        <v>8</v>
      </c>
      <c r="E4" s="115"/>
      <c r="F4" s="115"/>
      <c r="G4" s="111"/>
      <c r="H4" s="25" t="s">
        <v>9</v>
      </c>
      <c r="I4" s="55" t="s">
        <v>9</v>
      </c>
      <c r="J4" s="66"/>
      <c r="K4" s="62"/>
      <c r="L4" s="62"/>
      <c r="M4" s="62"/>
      <c r="N4" s="27"/>
    </row>
    <row r="5" spans="1:15" x14ac:dyDescent="0.2">
      <c r="A5" s="18" t="s">
        <v>0</v>
      </c>
      <c r="B5" s="32" t="s">
        <v>72</v>
      </c>
      <c r="C5" s="38" t="s">
        <v>73</v>
      </c>
      <c r="D5" s="117" t="s">
        <v>6</v>
      </c>
      <c r="E5" s="117" t="s">
        <v>7</v>
      </c>
      <c r="F5" s="122" t="s">
        <v>48</v>
      </c>
      <c r="G5" s="137" t="s">
        <v>12</v>
      </c>
      <c r="H5" s="24" t="s">
        <v>10</v>
      </c>
      <c r="I5" s="108" t="s">
        <v>10</v>
      </c>
      <c r="J5" s="66"/>
      <c r="K5" s="62"/>
      <c r="L5" s="62"/>
      <c r="M5" s="62"/>
      <c r="N5" s="27"/>
    </row>
    <row r="6" spans="1:15" x14ac:dyDescent="0.2">
      <c r="A6" s="13" t="s">
        <v>1</v>
      </c>
      <c r="B6" s="59" t="s">
        <v>2</v>
      </c>
      <c r="C6" s="12" t="s">
        <v>4</v>
      </c>
      <c r="D6" s="118"/>
      <c r="E6" s="118"/>
      <c r="F6" s="123"/>
      <c r="G6" s="133"/>
      <c r="H6" s="12" t="s">
        <v>2</v>
      </c>
      <c r="I6" s="56" t="s">
        <v>11</v>
      </c>
      <c r="J6" s="57"/>
      <c r="K6" s="29"/>
      <c r="L6" s="29"/>
      <c r="M6" s="64"/>
      <c r="N6" s="27"/>
    </row>
    <row r="7" spans="1:15" ht="12.75" customHeight="1" x14ac:dyDescent="0.2">
      <c r="A7" s="80">
        <v>1</v>
      </c>
      <c r="B7" s="44">
        <v>256.82</v>
      </c>
      <c r="C7" s="44">
        <v>256.82</v>
      </c>
      <c r="D7" s="44">
        <v>23</v>
      </c>
      <c r="E7" s="44">
        <v>50</v>
      </c>
      <c r="F7" s="44">
        <v>38</v>
      </c>
      <c r="G7" s="45">
        <f>SUM(D7:F7)</f>
        <v>111</v>
      </c>
      <c r="H7" s="44">
        <f>SUM(B7,G7)</f>
        <v>367.82</v>
      </c>
      <c r="I7" s="46">
        <f>SUM(C7,G7)</f>
        <v>367.82</v>
      </c>
      <c r="J7" s="67"/>
      <c r="K7" s="65"/>
      <c r="L7" s="65"/>
      <c r="M7" s="65"/>
      <c r="N7" s="27"/>
    </row>
    <row r="8" spans="1:15" ht="12.75" customHeight="1" x14ac:dyDescent="0.2">
      <c r="A8" s="80">
        <v>2</v>
      </c>
      <c r="B8" s="44">
        <f>A8*$B$7</f>
        <v>513.64</v>
      </c>
      <c r="C8" s="44">
        <f>A8*$C$7</f>
        <v>513.64</v>
      </c>
      <c r="D8" s="15">
        <v>25</v>
      </c>
      <c r="E8" s="44">
        <v>50</v>
      </c>
      <c r="F8" s="44">
        <v>38</v>
      </c>
      <c r="G8" s="15">
        <f t="shared" ref="G8:G30" si="0">SUM(D8:F8)</f>
        <v>113</v>
      </c>
      <c r="H8" s="44">
        <f t="shared" ref="H8:H30" si="1">SUM(B8,G8)</f>
        <v>626.64</v>
      </c>
      <c r="I8" s="46">
        <f t="shared" ref="I8:I30" si="2">SUM(C8,G8)</f>
        <v>626.64</v>
      </c>
      <c r="J8" s="67"/>
      <c r="K8" s="65"/>
      <c r="L8" s="65"/>
      <c r="M8" s="65"/>
    </row>
    <row r="9" spans="1:15" ht="12.75" customHeight="1" x14ac:dyDescent="0.2">
      <c r="A9" s="80">
        <v>3</v>
      </c>
      <c r="B9" s="44">
        <f t="shared" ref="B9:B30" si="3">A9*$B$7</f>
        <v>770.46</v>
      </c>
      <c r="C9" s="44">
        <f t="shared" ref="C9:C12" si="4">A9*$C$7</f>
        <v>770.46</v>
      </c>
      <c r="D9" s="15">
        <v>27</v>
      </c>
      <c r="E9" s="44">
        <v>50</v>
      </c>
      <c r="F9" s="44">
        <v>38</v>
      </c>
      <c r="G9" s="15">
        <f t="shared" si="0"/>
        <v>115</v>
      </c>
      <c r="H9" s="44">
        <f t="shared" si="1"/>
        <v>885.46</v>
      </c>
      <c r="I9" s="46">
        <f t="shared" si="2"/>
        <v>885.46</v>
      </c>
      <c r="J9" s="67"/>
      <c r="K9" s="65"/>
      <c r="L9" s="65"/>
      <c r="M9" s="65"/>
    </row>
    <row r="10" spans="1:15" ht="12.75" customHeight="1" x14ac:dyDescent="0.2">
      <c r="A10" s="80">
        <v>4</v>
      </c>
      <c r="B10" s="44">
        <f t="shared" si="3"/>
        <v>1027.28</v>
      </c>
      <c r="C10" s="44">
        <f t="shared" si="4"/>
        <v>1027.28</v>
      </c>
      <c r="D10" s="15">
        <v>29</v>
      </c>
      <c r="E10" s="44">
        <v>50</v>
      </c>
      <c r="F10" s="44">
        <v>38</v>
      </c>
      <c r="G10" s="15">
        <f t="shared" si="0"/>
        <v>117</v>
      </c>
      <c r="H10" s="44">
        <f t="shared" si="1"/>
        <v>1144.28</v>
      </c>
      <c r="I10" s="46">
        <f t="shared" si="2"/>
        <v>1144.28</v>
      </c>
      <c r="J10" s="67"/>
      <c r="K10" s="65"/>
      <c r="L10" s="65"/>
      <c r="M10" s="65"/>
    </row>
    <row r="11" spans="1:15" ht="12.75" customHeight="1" x14ac:dyDescent="0.2">
      <c r="A11" s="80">
        <v>5</v>
      </c>
      <c r="B11" s="44">
        <f t="shared" si="3"/>
        <v>1284.0999999999999</v>
      </c>
      <c r="C11" s="44">
        <f t="shared" si="4"/>
        <v>1284.0999999999999</v>
      </c>
      <c r="D11" s="15">
        <v>31</v>
      </c>
      <c r="E11" s="44">
        <v>50</v>
      </c>
      <c r="F11" s="44">
        <v>38</v>
      </c>
      <c r="G11" s="15">
        <f t="shared" si="0"/>
        <v>119</v>
      </c>
      <c r="H11" s="44">
        <f t="shared" si="1"/>
        <v>1403.1</v>
      </c>
      <c r="I11" s="46">
        <f t="shared" si="2"/>
        <v>1403.1</v>
      </c>
      <c r="J11" s="67"/>
      <c r="K11" s="65"/>
      <c r="L11" s="65"/>
      <c r="M11" s="65"/>
    </row>
    <row r="12" spans="1:15" ht="12.75" customHeight="1" x14ac:dyDescent="0.2">
      <c r="A12" s="80">
        <v>6</v>
      </c>
      <c r="B12" s="44">
        <f t="shared" si="3"/>
        <v>1540.92</v>
      </c>
      <c r="C12" s="44">
        <f t="shared" si="4"/>
        <v>1540.92</v>
      </c>
      <c r="D12" s="15">
        <v>33</v>
      </c>
      <c r="E12" s="44">
        <v>50</v>
      </c>
      <c r="F12" s="44">
        <v>38</v>
      </c>
      <c r="G12" s="15">
        <f t="shared" si="0"/>
        <v>121</v>
      </c>
      <c r="H12" s="44">
        <f t="shared" si="1"/>
        <v>1661.92</v>
      </c>
      <c r="I12" s="46">
        <f t="shared" si="2"/>
        <v>1661.92</v>
      </c>
      <c r="J12" s="67"/>
      <c r="K12" s="65"/>
      <c r="L12" s="65"/>
      <c r="M12" s="65"/>
    </row>
    <row r="13" spans="1:15" ht="12.75" customHeight="1" x14ac:dyDescent="0.2">
      <c r="A13" s="80">
        <v>7</v>
      </c>
      <c r="B13" s="44">
        <f t="shared" si="3"/>
        <v>1797.74</v>
      </c>
      <c r="C13" s="15">
        <f t="shared" ref="C13:C30" si="5">A13*464.36</f>
        <v>3250.52</v>
      </c>
      <c r="D13" s="15">
        <v>35</v>
      </c>
      <c r="E13" s="44">
        <v>50</v>
      </c>
      <c r="F13" s="44">
        <v>38</v>
      </c>
      <c r="G13" s="15">
        <f t="shared" si="0"/>
        <v>123</v>
      </c>
      <c r="H13" s="44">
        <f t="shared" si="1"/>
        <v>1920.74</v>
      </c>
      <c r="I13" s="46">
        <f t="shared" si="2"/>
        <v>3373.52</v>
      </c>
      <c r="J13" s="67"/>
      <c r="K13" s="65"/>
      <c r="L13" s="65"/>
      <c r="M13" s="65"/>
    </row>
    <row r="14" spans="1:15" ht="12.75" customHeight="1" x14ac:dyDescent="0.2">
      <c r="A14" s="80">
        <v>8</v>
      </c>
      <c r="B14" s="44">
        <f t="shared" si="3"/>
        <v>2054.56</v>
      </c>
      <c r="C14" s="15">
        <f t="shared" si="5"/>
        <v>3714.88</v>
      </c>
      <c r="D14" s="15">
        <v>37</v>
      </c>
      <c r="E14" s="44">
        <v>50</v>
      </c>
      <c r="F14" s="44">
        <v>38</v>
      </c>
      <c r="G14" s="15">
        <f t="shared" si="0"/>
        <v>125</v>
      </c>
      <c r="H14" s="44">
        <f t="shared" si="1"/>
        <v>2179.56</v>
      </c>
      <c r="I14" s="46">
        <f t="shared" si="2"/>
        <v>3839.88</v>
      </c>
      <c r="J14" s="67"/>
      <c r="K14" s="65"/>
      <c r="L14" s="65"/>
      <c r="M14" s="65"/>
    </row>
    <row r="15" spans="1:15" ht="12.75" customHeight="1" x14ac:dyDescent="0.2">
      <c r="A15" s="80">
        <v>9</v>
      </c>
      <c r="B15" s="44">
        <f t="shared" si="3"/>
        <v>2311.38</v>
      </c>
      <c r="C15" s="15">
        <f t="shared" si="5"/>
        <v>4179.24</v>
      </c>
      <c r="D15" s="15">
        <v>39</v>
      </c>
      <c r="E15" s="44">
        <v>50</v>
      </c>
      <c r="F15" s="44">
        <v>38</v>
      </c>
      <c r="G15" s="15">
        <f t="shared" si="0"/>
        <v>127</v>
      </c>
      <c r="H15" s="44">
        <f t="shared" si="1"/>
        <v>2438.38</v>
      </c>
      <c r="I15" s="46">
        <f t="shared" si="2"/>
        <v>4306.24</v>
      </c>
      <c r="J15" s="67"/>
      <c r="K15" s="65"/>
      <c r="L15" s="65"/>
      <c r="M15" s="65"/>
    </row>
    <row r="16" spans="1:15" ht="12.75" customHeight="1" x14ac:dyDescent="0.2">
      <c r="A16" s="80">
        <v>10</v>
      </c>
      <c r="B16" s="44">
        <f t="shared" si="3"/>
        <v>2568.1999999999998</v>
      </c>
      <c r="C16" s="15">
        <f t="shared" si="5"/>
        <v>4643.6000000000004</v>
      </c>
      <c r="D16" s="15">
        <v>41</v>
      </c>
      <c r="E16" s="44">
        <v>50</v>
      </c>
      <c r="F16" s="44">
        <v>38</v>
      </c>
      <c r="G16" s="15">
        <f t="shared" si="0"/>
        <v>129</v>
      </c>
      <c r="H16" s="44">
        <f t="shared" si="1"/>
        <v>2697.2</v>
      </c>
      <c r="I16" s="46">
        <f t="shared" si="2"/>
        <v>4772.6000000000004</v>
      </c>
      <c r="J16" s="67"/>
      <c r="K16" s="65"/>
      <c r="L16" s="65"/>
      <c r="M16" s="65"/>
    </row>
    <row r="17" spans="1:13" ht="12.75" customHeight="1" x14ac:dyDescent="0.2">
      <c r="A17" s="80">
        <v>11</v>
      </c>
      <c r="B17" s="44">
        <f t="shared" si="3"/>
        <v>2825.02</v>
      </c>
      <c r="C17" s="15">
        <f t="shared" si="5"/>
        <v>5107.96</v>
      </c>
      <c r="D17" s="15">
        <v>43</v>
      </c>
      <c r="E17" s="44">
        <v>50</v>
      </c>
      <c r="F17" s="44">
        <v>38</v>
      </c>
      <c r="G17" s="15">
        <f t="shared" si="0"/>
        <v>131</v>
      </c>
      <c r="H17" s="44">
        <f t="shared" si="1"/>
        <v>2956.02</v>
      </c>
      <c r="I17" s="46">
        <f t="shared" si="2"/>
        <v>5238.96</v>
      </c>
      <c r="J17" s="67"/>
      <c r="K17" s="65"/>
      <c r="L17" s="65"/>
      <c r="M17" s="65"/>
    </row>
    <row r="18" spans="1:13" ht="12.75" customHeight="1" x14ac:dyDescent="0.2">
      <c r="A18" s="80">
        <v>12</v>
      </c>
      <c r="B18" s="44">
        <f t="shared" si="3"/>
        <v>3081.84</v>
      </c>
      <c r="C18" s="15">
        <f t="shared" si="5"/>
        <v>5572.32</v>
      </c>
      <c r="D18" s="15">
        <v>45</v>
      </c>
      <c r="E18" s="44">
        <v>50</v>
      </c>
      <c r="F18" s="44">
        <v>38</v>
      </c>
      <c r="G18" s="15">
        <f t="shared" si="0"/>
        <v>133</v>
      </c>
      <c r="H18" s="44">
        <f t="shared" si="1"/>
        <v>3214.84</v>
      </c>
      <c r="I18" s="46">
        <f t="shared" si="2"/>
        <v>5705.32</v>
      </c>
      <c r="J18" s="67"/>
      <c r="K18" s="65"/>
      <c r="L18" s="65"/>
      <c r="M18" s="65"/>
    </row>
    <row r="19" spans="1:13" ht="12.75" customHeight="1" x14ac:dyDescent="0.2">
      <c r="A19" s="80">
        <v>13</v>
      </c>
      <c r="B19" s="44">
        <f t="shared" si="3"/>
        <v>3338.66</v>
      </c>
      <c r="C19" s="15">
        <f t="shared" si="5"/>
        <v>6036.68</v>
      </c>
      <c r="D19" s="15">
        <v>45</v>
      </c>
      <c r="E19" s="44">
        <v>50</v>
      </c>
      <c r="F19" s="44">
        <v>38</v>
      </c>
      <c r="G19" s="15">
        <f t="shared" si="0"/>
        <v>133</v>
      </c>
      <c r="H19" s="44">
        <f t="shared" si="1"/>
        <v>3471.66</v>
      </c>
      <c r="I19" s="46">
        <f t="shared" si="2"/>
        <v>6169.68</v>
      </c>
      <c r="J19" s="67"/>
      <c r="K19" s="65"/>
      <c r="L19" s="65"/>
      <c r="M19" s="65"/>
    </row>
    <row r="20" spans="1:13" ht="12.75" customHeight="1" x14ac:dyDescent="0.2">
      <c r="A20" s="80">
        <v>14</v>
      </c>
      <c r="B20" s="44">
        <f t="shared" si="3"/>
        <v>3595.48</v>
      </c>
      <c r="C20" s="15">
        <f t="shared" si="5"/>
        <v>6501.04</v>
      </c>
      <c r="D20" s="15">
        <v>45</v>
      </c>
      <c r="E20" s="44">
        <v>50</v>
      </c>
      <c r="F20" s="44">
        <v>38</v>
      </c>
      <c r="G20" s="15">
        <f t="shared" si="0"/>
        <v>133</v>
      </c>
      <c r="H20" s="44">
        <f t="shared" si="1"/>
        <v>3728.48</v>
      </c>
      <c r="I20" s="46">
        <f t="shared" si="2"/>
        <v>6634.04</v>
      </c>
      <c r="J20" s="67"/>
      <c r="K20" s="65"/>
      <c r="L20" s="65"/>
      <c r="M20" s="65"/>
    </row>
    <row r="21" spans="1:13" ht="12.75" customHeight="1" x14ac:dyDescent="0.2">
      <c r="A21" s="80">
        <v>15</v>
      </c>
      <c r="B21" s="44">
        <f t="shared" si="3"/>
        <v>3852.2999999999997</v>
      </c>
      <c r="C21" s="15">
        <f t="shared" si="5"/>
        <v>6965.4000000000005</v>
      </c>
      <c r="D21" s="15">
        <v>45</v>
      </c>
      <c r="E21" s="44">
        <v>50</v>
      </c>
      <c r="F21" s="44">
        <v>38</v>
      </c>
      <c r="G21" s="15">
        <f t="shared" si="0"/>
        <v>133</v>
      </c>
      <c r="H21" s="44">
        <f t="shared" si="1"/>
        <v>3985.2999999999997</v>
      </c>
      <c r="I21" s="46">
        <f t="shared" si="2"/>
        <v>7098.4000000000005</v>
      </c>
      <c r="J21" s="67"/>
      <c r="K21" s="65"/>
      <c r="L21" s="65"/>
      <c r="M21" s="65"/>
    </row>
    <row r="22" spans="1:13" ht="12.75" customHeight="1" x14ac:dyDescent="0.2">
      <c r="A22" s="80">
        <v>16</v>
      </c>
      <c r="B22" s="44">
        <f t="shared" si="3"/>
        <v>4109.12</v>
      </c>
      <c r="C22" s="15">
        <f t="shared" si="5"/>
        <v>7429.76</v>
      </c>
      <c r="D22" s="15">
        <v>45</v>
      </c>
      <c r="E22" s="44">
        <v>50</v>
      </c>
      <c r="F22" s="44">
        <v>38</v>
      </c>
      <c r="G22" s="15">
        <f t="shared" si="0"/>
        <v>133</v>
      </c>
      <c r="H22" s="44">
        <f t="shared" si="1"/>
        <v>4242.12</v>
      </c>
      <c r="I22" s="46">
        <f t="shared" si="2"/>
        <v>7562.76</v>
      </c>
      <c r="J22" s="67"/>
      <c r="K22" s="65"/>
      <c r="L22" s="65"/>
      <c r="M22" s="65"/>
    </row>
    <row r="23" spans="1:13" ht="12.75" customHeight="1" x14ac:dyDescent="0.2">
      <c r="A23" s="80">
        <v>17</v>
      </c>
      <c r="B23" s="44">
        <f t="shared" si="3"/>
        <v>4365.9399999999996</v>
      </c>
      <c r="C23" s="15">
        <f t="shared" si="5"/>
        <v>7894.12</v>
      </c>
      <c r="D23" s="15">
        <v>45</v>
      </c>
      <c r="E23" s="44">
        <v>50</v>
      </c>
      <c r="F23" s="44">
        <v>38</v>
      </c>
      <c r="G23" s="15">
        <f t="shared" si="0"/>
        <v>133</v>
      </c>
      <c r="H23" s="44">
        <f t="shared" si="1"/>
        <v>4498.9399999999996</v>
      </c>
      <c r="I23" s="46">
        <f t="shared" si="2"/>
        <v>8027.12</v>
      </c>
      <c r="J23" s="67"/>
      <c r="K23" s="65"/>
      <c r="L23" s="65"/>
      <c r="M23" s="65"/>
    </row>
    <row r="24" spans="1:13" ht="12.75" customHeight="1" x14ac:dyDescent="0.2">
      <c r="A24" s="80">
        <v>18</v>
      </c>
      <c r="B24" s="44">
        <f t="shared" si="3"/>
        <v>4622.76</v>
      </c>
      <c r="C24" s="15">
        <f t="shared" si="5"/>
        <v>8358.48</v>
      </c>
      <c r="D24" s="15">
        <v>45</v>
      </c>
      <c r="E24" s="44">
        <v>50</v>
      </c>
      <c r="F24" s="44">
        <v>38</v>
      </c>
      <c r="G24" s="15">
        <f t="shared" si="0"/>
        <v>133</v>
      </c>
      <c r="H24" s="44">
        <f t="shared" si="1"/>
        <v>4755.76</v>
      </c>
      <c r="I24" s="46">
        <f t="shared" si="2"/>
        <v>8491.48</v>
      </c>
      <c r="J24" s="67"/>
      <c r="K24" s="65"/>
      <c r="L24" s="65"/>
      <c r="M24" s="65"/>
    </row>
    <row r="25" spans="1:13" ht="12.75" customHeight="1" x14ac:dyDescent="0.2">
      <c r="A25" s="80">
        <v>19</v>
      </c>
      <c r="B25" s="44">
        <f t="shared" si="3"/>
        <v>4879.58</v>
      </c>
      <c r="C25" s="15">
        <f t="shared" si="5"/>
        <v>8822.84</v>
      </c>
      <c r="D25" s="15">
        <v>45</v>
      </c>
      <c r="E25" s="44">
        <v>50</v>
      </c>
      <c r="F25" s="44">
        <v>38</v>
      </c>
      <c r="G25" s="15">
        <f t="shared" si="0"/>
        <v>133</v>
      </c>
      <c r="H25" s="44">
        <f t="shared" si="1"/>
        <v>5012.58</v>
      </c>
      <c r="I25" s="46">
        <f t="shared" si="2"/>
        <v>8955.84</v>
      </c>
      <c r="J25" s="67"/>
      <c r="K25" s="65"/>
      <c r="L25" s="65"/>
      <c r="M25" s="65"/>
    </row>
    <row r="26" spans="1:13" ht="12.75" customHeight="1" x14ac:dyDescent="0.2">
      <c r="A26" s="80">
        <v>20</v>
      </c>
      <c r="B26" s="44">
        <f t="shared" si="3"/>
        <v>5136.3999999999996</v>
      </c>
      <c r="C26" s="15">
        <f t="shared" si="5"/>
        <v>9287.2000000000007</v>
      </c>
      <c r="D26" s="15">
        <v>45</v>
      </c>
      <c r="E26" s="44">
        <v>50</v>
      </c>
      <c r="F26" s="44">
        <v>38</v>
      </c>
      <c r="G26" s="15">
        <f t="shared" si="0"/>
        <v>133</v>
      </c>
      <c r="H26" s="44">
        <f t="shared" si="1"/>
        <v>5269.4</v>
      </c>
      <c r="I26" s="46">
        <f t="shared" si="2"/>
        <v>9420.2000000000007</v>
      </c>
      <c r="J26" s="67"/>
      <c r="K26" s="65"/>
      <c r="L26" s="65"/>
      <c r="M26" s="65"/>
    </row>
    <row r="27" spans="1:13" ht="12.75" customHeight="1" x14ac:dyDescent="0.2">
      <c r="A27" s="80">
        <v>21</v>
      </c>
      <c r="B27" s="44">
        <f t="shared" si="3"/>
        <v>5393.22</v>
      </c>
      <c r="C27" s="15">
        <f t="shared" si="5"/>
        <v>9751.56</v>
      </c>
      <c r="D27" s="15">
        <v>45</v>
      </c>
      <c r="E27" s="44">
        <v>50</v>
      </c>
      <c r="F27" s="44">
        <v>38</v>
      </c>
      <c r="G27" s="15">
        <f t="shared" si="0"/>
        <v>133</v>
      </c>
      <c r="H27" s="44">
        <f t="shared" si="1"/>
        <v>5526.22</v>
      </c>
      <c r="I27" s="46">
        <f t="shared" si="2"/>
        <v>9884.56</v>
      </c>
      <c r="J27" s="67"/>
      <c r="K27" s="65"/>
      <c r="L27" s="65"/>
      <c r="M27" s="65"/>
    </row>
    <row r="28" spans="1:13" ht="12.75" customHeight="1" x14ac:dyDescent="0.2">
      <c r="A28" s="80">
        <v>22</v>
      </c>
      <c r="B28" s="44">
        <f t="shared" si="3"/>
        <v>5650.04</v>
      </c>
      <c r="C28" s="15">
        <f t="shared" si="5"/>
        <v>10215.92</v>
      </c>
      <c r="D28" s="15">
        <v>45</v>
      </c>
      <c r="E28" s="44">
        <v>50</v>
      </c>
      <c r="F28" s="44">
        <v>38</v>
      </c>
      <c r="G28" s="15">
        <f t="shared" si="0"/>
        <v>133</v>
      </c>
      <c r="H28" s="44">
        <f t="shared" si="1"/>
        <v>5783.04</v>
      </c>
      <c r="I28" s="46">
        <f t="shared" si="2"/>
        <v>10348.92</v>
      </c>
      <c r="J28" s="67"/>
      <c r="K28" s="65"/>
      <c r="L28" s="65"/>
      <c r="M28" s="65"/>
    </row>
    <row r="29" spans="1:13" ht="12.75" customHeight="1" x14ac:dyDescent="0.2">
      <c r="A29" s="80">
        <v>23</v>
      </c>
      <c r="B29" s="44">
        <f t="shared" si="3"/>
        <v>5906.86</v>
      </c>
      <c r="C29" s="15">
        <f t="shared" si="5"/>
        <v>10680.28</v>
      </c>
      <c r="D29" s="15">
        <v>45</v>
      </c>
      <c r="E29" s="44">
        <v>50</v>
      </c>
      <c r="F29" s="44">
        <v>38</v>
      </c>
      <c r="G29" s="15">
        <f t="shared" si="0"/>
        <v>133</v>
      </c>
      <c r="H29" s="44">
        <f t="shared" si="1"/>
        <v>6039.86</v>
      </c>
      <c r="I29" s="46">
        <f t="shared" si="2"/>
        <v>10813.28</v>
      </c>
      <c r="J29" s="67"/>
      <c r="K29" s="65"/>
      <c r="L29" s="65"/>
      <c r="M29" s="65"/>
    </row>
    <row r="30" spans="1:13" ht="12.75" customHeight="1" x14ac:dyDescent="0.2">
      <c r="A30" s="80">
        <v>24</v>
      </c>
      <c r="B30" s="44">
        <f t="shared" si="3"/>
        <v>6163.68</v>
      </c>
      <c r="C30" s="15">
        <f t="shared" si="5"/>
        <v>11144.64</v>
      </c>
      <c r="D30" s="15">
        <v>45</v>
      </c>
      <c r="E30" s="44">
        <v>50</v>
      </c>
      <c r="F30" s="44">
        <v>38</v>
      </c>
      <c r="G30" s="15">
        <f t="shared" si="0"/>
        <v>133</v>
      </c>
      <c r="H30" s="44">
        <f t="shared" si="1"/>
        <v>6296.68</v>
      </c>
      <c r="I30" s="46">
        <f t="shared" si="2"/>
        <v>11277.64</v>
      </c>
      <c r="J30" s="67"/>
      <c r="K30" s="65"/>
      <c r="L30" s="65"/>
      <c r="M30" s="65"/>
    </row>
    <row r="32" spans="1:13" x14ac:dyDescent="0.2">
      <c r="A32" s="88"/>
    </row>
    <row r="33" spans="1:5" x14ac:dyDescent="0.2">
      <c r="A33" s="88"/>
      <c r="B33" s="60" t="s">
        <v>13</v>
      </c>
    </row>
    <row r="34" spans="1:5" x14ac:dyDescent="0.2">
      <c r="A34" s="88"/>
      <c r="B34" s="27" t="s">
        <v>26</v>
      </c>
    </row>
    <row r="35" spans="1:5" x14ac:dyDescent="0.2">
      <c r="B35" s="27" t="s">
        <v>71</v>
      </c>
    </row>
    <row r="36" spans="1:5" x14ac:dyDescent="0.2">
      <c r="B36" s="27"/>
    </row>
    <row r="37" spans="1:5" x14ac:dyDescent="0.2">
      <c r="B37" s="27"/>
    </row>
    <row r="38" spans="1:5" x14ac:dyDescent="0.2">
      <c r="B38" s="81"/>
      <c r="C38" s="113" t="s">
        <v>14</v>
      </c>
      <c r="D38" s="113"/>
      <c r="E38" s="113"/>
    </row>
    <row r="39" spans="1:5" x14ac:dyDescent="0.2">
      <c r="B39" s="81"/>
      <c r="C39" s="113" t="s">
        <v>15</v>
      </c>
      <c r="D39" s="113"/>
      <c r="E39" s="113"/>
    </row>
    <row r="40" spans="1:5" x14ac:dyDescent="0.2">
      <c r="B40" s="81"/>
      <c r="C40" s="99" t="s">
        <v>16</v>
      </c>
      <c r="D40" s="99" t="s">
        <v>17</v>
      </c>
      <c r="E40" s="99" t="s">
        <v>18</v>
      </c>
    </row>
    <row r="41" spans="1:5" x14ac:dyDescent="0.2">
      <c r="B41" s="81" t="s">
        <v>20</v>
      </c>
      <c r="C41" s="83">
        <v>580</v>
      </c>
      <c r="D41" s="83">
        <v>377</v>
      </c>
      <c r="E41" s="83">
        <v>377</v>
      </c>
    </row>
    <row r="42" spans="1:5" x14ac:dyDescent="0.2">
      <c r="B42" s="81" t="s">
        <v>21</v>
      </c>
      <c r="C42" s="83">
        <v>716</v>
      </c>
      <c r="D42" s="83">
        <v>466</v>
      </c>
      <c r="E42" s="83">
        <v>466</v>
      </c>
    </row>
    <row r="43" spans="1:5" x14ac:dyDescent="0.2">
      <c r="B43" s="81" t="s">
        <v>22</v>
      </c>
      <c r="C43" s="84">
        <v>1289</v>
      </c>
      <c r="D43" s="83">
        <v>839</v>
      </c>
      <c r="E43" s="83">
        <v>839</v>
      </c>
    </row>
    <row r="44" spans="1:5" x14ac:dyDescent="0.2">
      <c r="B44" s="81" t="s">
        <v>23</v>
      </c>
      <c r="C44" s="85">
        <v>2721</v>
      </c>
      <c r="D44" s="85">
        <v>1772</v>
      </c>
      <c r="E44" s="85">
        <v>1772</v>
      </c>
    </row>
  </sheetData>
  <mergeCells count="8">
    <mergeCell ref="A1:I1"/>
    <mergeCell ref="C38:E38"/>
    <mergeCell ref="C39:E39"/>
    <mergeCell ref="D5:D6"/>
    <mergeCell ref="E5:E6"/>
    <mergeCell ref="D4:F4"/>
    <mergeCell ref="F5:F6"/>
    <mergeCell ref="G5:G6"/>
  </mergeCells>
  <phoneticPr fontId="1" type="noConversion"/>
  <pageMargins left="0.2" right="0.2" top="0.25" bottom="0.25" header="0.3" footer="0.3"/>
  <pageSetup orientation="landscape" r:id="rId1"/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C13" sqref="C13:C30"/>
    </sheetView>
  </sheetViews>
  <sheetFormatPr defaultColWidth="9.140625" defaultRowHeight="12.75" x14ac:dyDescent="0.2"/>
  <cols>
    <col min="1" max="1" width="12.85546875" style="79" customWidth="1"/>
    <col min="2" max="9" width="12.85546875" style="5" customWidth="1"/>
    <col min="10" max="12" width="12.85546875" style="20" customWidth="1"/>
    <col min="13" max="13" width="9.140625" style="20"/>
    <col min="14" max="16384" width="9.140625" style="5"/>
  </cols>
  <sheetData>
    <row r="1" spans="1:14" ht="18.75" x14ac:dyDescent="0.3">
      <c r="A1" s="130" t="s">
        <v>84</v>
      </c>
      <c r="B1" s="130"/>
      <c r="C1" s="130"/>
      <c r="D1" s="130"/>
      <c r="E1" s="130"/>
      <c r="F1" s="130"/>
      <c r="G1" s="130"/>
      <c r="H1" s="130"/>
      <c r="I1" s="130"/>
      <c r="J1" s="91"/>
      <c r="K1" s="91"/>
      <c r="L1" s="91"/>
      <c r="M1" s="91"/>
      <c r="N1" s="4"/>
    </row>
    <row r="2" spans="1:14" x14ac:dyDescent="0.2">
      <c r="B2" s="4"/>
      <c r="C2" s="4"/>
      <c r="D2" s="4"/>
      <c r="E2" s="4"/>
      <c r="F2" s="4"/>
      <c r="G2" s="4"/>
      <c r="H2" s="4"/>
      <c r="I2" s="4"/>
      <c r="J2" s="91"/>
      <c r="K2" s="91"/>
      <c r="L2" s="91"/>
      <c r="M2" s="91"/>
      <c r="N2" s="4"/>
    </row>
    <row r="3" spans="1:14" x14ac:dyDescent="0.2">
      <c r="B3" s="4"/>
      <c r="C3" s="4"/>
      <c r="D3" s="4"/>
      <c r="E3" s="4"/>
      <c r="F3" s="4"/>
      <c r="G3" s="4"/>
      <c r="H3" s="4"/>
      <c r="I3" s="4"/>
      <c r="J3" s="91"/>
      <c r="K3" s="91"/>
      <c r="L3" s="91"/>
      <c r="M3" s="91"/>
      <c r="N3" s="4"/>
    </row>
    <row r="4" spans="1:14" x14ac:dyDescent="0.2">
      <c r="A4" s="19"/>
      <c r="B4" s="41" t="s">
        <v>5</v>
      </c>
      <c r="C4" s="42"/>
      <c r="D4" s="134" t="s">
        <v>8</v>
      </c>
      <c r="E4" s="135"/>
      <c r="F4" s="136"/>
      <c r="G4" s="112"/>
      <c r="H4" s="25" t="s">
        <v>9</v>
      </c>
      <c r="I4" s="25" t="s">
        <v>9</v>
      </c>
      <c r="J4" s="62"/>
      <c r="K4" s="62"/>
      <c r="L4" s="62"/>
      <c r="M4" s="62"/>
    </row>
    <row r="5" spans="1:14" x14ac:dyDescent="0.2">
      <c r="A5" s="18" t="s">
        <v>0</v>
      </c>
      <c r="B5" s="32" t="s">
        <v>72</v>
      </c>
      <c r="C5" s="38" t="s">
        <v>73</v>
      </c>
      <c r="D5" s="117" t="s">
        <v>6</v>
      </c>
      <c r="E5" s="117" t="s">
        <v>7</v>
      </c>
      <c r="F5" s="122" t="s">
        <v>48</v>
      </c>
      <c r="G5" s="137" t="s">
        <v>12</v>
      </c>
      <c r="H5" s="24" t="s">
        <v>10</v>
      </c>
      <c r="I5" s="24" t="s">
        <v>10</v>
      </c>
      <c r="J5" s="62"/>
      <c r="K5" s="62"/>
      <c r="L5" s="62"/>
      <c r="M5" s="62"/>
    </row>
    <row r="6" spans="1:14" x14ac:dyDescent="0.2">
      <c r="A6" s="13" t="s">
        <v>1</v>
      </c>
      <c r="B6" s="59" t="s">
        <v>2</v>
      </c>
      <c r="C6" s="12" t="s">
        <v>4</v>
      </c>
      <c r="D6" s="118"/>
      <c r="E6" s="118"/>
      <c r="F6" s="123"/>
      <c r="G6" s="133"/>
      <c r="H6" s="12" t="s">
        <v>2</v>
      </c>
      <c r="I6" s="12" t="s">
        <v>11</v>
      </c>
      <c r="J6" s="78"/>
      <c r="K6" s="78"/>
      <c r="L6" s="78"/>
      <c r="M6" s="64"/>
    </row>
    <row r="7" spans="1:14" ht="12.75" customHeight="1" x14ac:dyDescent="0.2">
      <c r="A7" s="80">
        <v>1</v>
      </c>
      <c r="B7" s="44">
        <v>256.82</v>
      </c>
      <c r="C7" s="44">
        <v>256.82</v>
      </c>
      <c r="D7" s="44">
        <v>34</v>
      </c>
      <c r="E7" s="44">
        <v>50</v>
      </c>
      <c r="F7" s="44">
        <v>38</v>
      </c>
      <c r="G7" s="15">
        <f>SUM(D7:F7)</f>
        <v>122</v>
      </c>
      <c r="H7" s="15">
        <f>SUM(B7,G7)</f>
        <v>378.82</v>
      </c>
      <c r="I7" s="15">
        <f>SUM(C7,G7)</f>
        <v>378.82</v>
      </c>
      <c r="J7" s="65"/>
      <c r="K7" s="65"/>
      <c r="L7" s="65"/>
      <c r="M7" s="65"/>
    </row>
    <row r="8" spans="1:14" ht="12.75" customHeight="1" x14ac:dyDescent="0.2">
      <c r="A8" s="80">
        <v>2</v>
      </c>
      <c r="B8" s="44">
        <f>A8*$B$7</f>
        <v>513.64</v>
      </c>
      <c r="C8" s="44">
        <f>A8*$C$7</f>
        <v>513.64</v>
      </c>
      <c r="D8" s="44">
        <v>34</v>
      </c>
      <c r="E8" s="44">
        <v>50</v>
      </c>
      <c r="F8" s="44">
        <v>38</v>
      </c>
      <c r="G8" s="15">
        <f t="shared" ref="G8:G30" si="0">SUM(D8:F8)</f>
        <v>122</v>
      </c>
      <c r="H8" s="15">
        <f t="shared" ref="H8:H30" si="1">SUM(B8,G8)</f>
        <v>635.64</v>
      </c>
      <c r="I8" s="15">
        <f t="shared" ref="I8:I30" si="2">SUM(C8,G8)</f>
        <v>635.64</v>
      </c>
      <c r="J8" s="65"/>
      <c r="K8" s="65"/>
      <c r="L8" s="65"/>
      <c r="M8" s="65"/>
    </row>
    <row r="9" spans="1:14" ht="12.75" customHeight="1" x14ac:dyDescent="0.2">
      <c r="A9" s="80">
        <v>3</v>
      </c>
      <c r="B9" s="44">
        <f t="shared" ref="B9:B30" si="3">A9*$B$7</f>
        <v>770.46</v>
      </c>
      <c r="C9" s="44">
        <f t="shared" ref="C9:C12" si="4">A9*$C$7</f>
        <v>770.46</v>
      </c>
      <c r="D9" s="44">
        <v>34</v>
      </c>
      <c r="E9" s="44">
        <v>50</v>
      </c>
      <c r="F9" s="44">
        <v>38</v>
      </c>
      <c r="G9" s="15">
        <f t="shared" si="0"/>
        <v>122</v>
      </c>
      <c r="H9" s="15">
        <f t="shared" si="1"/>
        <v>892.46</v>
      </c>
      <c r="I9" s="15">
        <f t="shared" si="2"/>
        <v>892.46</v>
      </c>
      <c r="J9" s="65"/>
      <c r="K9" s="65"/>
      <c r="L9" s="65"/>
      <c r="M9" s="65"/>
    </row>
    <row r="10" spans="1:14" ht="12.75" customHeight="1" x14ac:dyDescent="0.2">
      <c r="A10" s="80">
        <v>4</v>
      </c>
      <c r="B10" s="44">
        <f t="shared" si="3"/>
        <v>1027.28</v>
      </c>
      <c r="C10" s="44">
        <f t="shared" si="4"/>
        <v>1027.28</v>
      </c>
      <c r="D10" s="44">
        <v>34</v>
      </c>
      <c r="E10" s="44">
        <v>50</v>
      </c>
      <c r="F10" s="44">
        <v>38</v>
      </c>
      <c r="G10" s="15">
        <f t="shared" si="0"/>
        <v>122</v>
      </c>
      <c r="H10" s="15">
        <f t="shared" si="1"/>
        <v>1149.28</v>
      </c>
      <c r="I10" s="15">
        <f t="shared" si="2"/>
        <v>1149.28</v>
      </c>
      <c r="J10" s="65"/>
      <c r="K10" s="65"/>
      <c r="L10" s="65"/>
      <c r="M10" s="65"/>
    </row>
    <row r="11" spans="1:14" ht="12.75" customHeight="1" x14ac:dyDescent="0.2">
      <c r="A11" s="80">
        <v>5</v>
      </c>
      <c r="B11" s="44">
        <f t="shared" si="3"/>
        <v>1284.0999999999999</v>
      </c>
      <c r="C11" s="44">
        <f t="shared" si="4"/>
        <v>1284.0999999999999</v>
      </c>
      <c r="D11" s="44">
        <v>34</v>
      </c>
      <c r="E11" s="44">
        <v>50</v>
      </c>
      <c r="F11" s="44">
        <v>38</v>
      </c>
      <c r="G11" s="15">
        <f t="shared" si="0"/>
        <v>122</v>
      </c>
      <c r="H11" s="15">
        <f t="shared" si="1"/>
        <v>1406.1</v>
      </c>
      <c r="I11" s="15">
        <f t="shared" si="2"/>
        <v>1406.1</v>
      </c>
      <c r="J11" s="65"/>
      <c r="K11" s="65"/>
      <c r="L11" s="65"/>
      <c r="M11" s="65"/>
    </row>
    <row r="12" spans="1:14" ht="12.75" customHeight="1" x14ac:dyDescent="0.2">
      <c r="A12" s="80">
        <v>6</v>
      </c>
      <c r="B12" s="44">
        <f t="shared" si="3"/>
        <v>1540.92</v>
      </c>
      <c r="C12" s="44">
        <f t="shared" si="4"/>
        <v>1540.92</v>
      </c>
      <c r="D12" s="44">
        <v>34</v>
      </c>
      <c r="E12" s="44">
        <v>50</v>
      </c>
      <c r="F12" s="44">
        <v>38</v>
      </c>
      <c r="G12" s="15">
        <f t="shared" si="0"/>
        <v>122</v>
      </c>
      <c r="H12" s="15">
        <f t="shared" si="1"/>
        <v>1662.92</v>
      </c>
      <c r="I12" s="15">
        <f t="shared" si="2"/>
        <v>1662.92</v>
      </c>
      <c r="J12" s="65"/>
      <c r="K12" s="65"/>
      <c r="L12" s="65"/>
      <c r="M12" s="65"/>
    </row>
    <row r="13" spans="1:14" ht="12.75" customHeight="1" x14ac:dyDescent="0.2">
      <c r="A13" s="80">
        <v>7</v>
      </c>
      <c r="B13" s="44">
        <f t="shared" si="3"/>
        <v>1797.74</v>
      </c>
      <c r="C13" s="15">
        <f t="shared" ref="C13:C30" si="5">A13*464.36</f>
        <v>3250.52</v>
      </c>
      <c r="D13" s="44">
        <v>34</v>
      </c>
      <c r="E13" s="44">
        <v>50</v>
      </c>
      <c r="F13" s="44">
        <v>38</v>
      </c>
      <c r="G13" s="15">
        <f t="shared" si="0"/>
        <v>122</v>
      </c>
      <c r="H13" s="15">
        <f t="shared" si="1"/>
        <v>1919.74</v>
      </c>
      <c r="I13" s="15">
        <f t="shared" si="2"/>
        <v>3372.52</v>
      </c>
      <c r="J13" s="65"/>
      <c r="K13" s="65"/>
      <c r="L13" s="65"/>
      <c r="M13" s="65"/>
    </row>
    <row r="14" spans="1:14" ht="12.75" customHeight="1" x14ac:dyDescent="0.2">
      <c r="A14" s="80">
        <v>8</v>
      </c>
      <c r="B14" s="44">
        <f t="shared" si="3"/>
        <v>2054.56</v>
      </c>
      <c r="C14" s="15">
        <f t="shared" si="5"/>
        <v>3714.88</v>
      </c>
      <c r="D14" s="44">
        <v>34</v>
      </c>
      <c r="E14" s="44">
        <v>50</v>
      </c>
      <c r="F14" s="44">
        <v>38</v>
      </c>
      <c r="G14" s="15">
        <f t="shared" si="0"/>
        <v>122</v>
      </c>
      <c r="H14" s="15">
        <f t="shared" si="1"/>
        <v>2176.56</v>
      </c>
      <c r="I14" s="15">
        <f t="shared" si="2"/>
        <v>3836.88</v>
      </c>
      <c r="J14" s="65"/>
      <c r="K14" s="65"/>
      <c r="L14" s="65"/>
      <c r="M14" s="65"/>
    </row>
    <row r="15" spans="1:14" ht="12.75" customHeight="1" x14ac:dyDescent="0.2">
      <c r="A15" s="80">
        <v>9</v>
      </c>
      <c r="B15" s="44">
        <f t="shared" si="3"/>
        <v>2311.38</v>
      </c>
      <c r="C15" s="15">
        <f t="shared" si="5"/>
        <v>4179.24</v>
      </c>
      <c r="D15" s="44">
        <v>34</v>
      </c>
      <c r="E15" s="44">
        <v>50</v>
      </c>
      <c r="F15" s="44">
        <v>38</v>
      </c>
      <c r="G15" s="15">
        <f t="shared" si="0"/>
        <v>122</v>
      </c>
      <c r="H15" s="15">
        <f t="shared" si="1"/>
        <v>2433.38</v>
      </c>
      <c r="I15" s="15">
        <f t="shared" si="2"/>
        <v>4301.24</v>
      </c>
      <c r="J15" s="65"/>
      <c r="K15" s="65"/>
      <c r="L15" s="65"/>
      <c r="M15" s="65"/>
    </row>
    <row r="16" spans="1:14" ht="12.75" customHeight="1" x14ac:dyDescent="0.2">
      <c r="A16" s="80">
        <v>10</v>
      </c>
      <c r="B16" s="44">
        <f t="shared" si="3"/>
        <v>2568.1999999999998</v>
      </c>
      <c r="C16" s="15">
        <f t="shared" si="5"/>
        <v>4643.6000000000004</v>
      </c>
      <c r="D16" s="44">
        <v>34</v>
      </c>
      <c r="E16" s="44">
        <v>50</v>
      </c>
      <c r="F16" s="44">
        <v>38</v>
      </c>
      <c r="G16" s="15">
        <f t="shared" si="0"/>
        <v>122</v>
      </c>
      <c r="H16" s="15">
        <f t="shared" si="1"/>
        <v>2690.2</v>
      </c>
      <c r="I16" s="15">
        <f t="shared" si="2"/>
        <v>4765.6000000000004</v>
      </c>
      <c r="J16" s="65"/>
      <c r="K16" s="65"/>
      <c r="L16" s="65"/>
      <c r="M16" s="65"/>
    </row>
    <row r="17" spans="1:13" ht="12.75" customHeight="1" x14ac:dyDescent="0.2">
      <c r="A17" s="80">
        <v>11</v>
      </c>
      <c r="B17" s="44">
        <f t="shared" si="3"/>
        <v>2825.02</v>
      </c>
      <c r="C17" s="15">
        <f t="shared" si="5"/>
        <v>5107.96</v>
      </c>
      <c r="D17" s="44">
        <v>34</v>
      </c>
      <c r="E17" s="44">
        <v>50</v>
      </c>
      <c r="F17" s="44">
        <v>38</v>
      </c>
      <c r="G17" s="15">
        <f t="shared" si="0"/>
        <v>122</v>
      </c>
      <c r="H17" s="15">
        <f t="shared" si="1"/>
        <v>2947.02</v>
      </c>
      <c r="I17" s="15">
        <f t="shared" si="2"/>
        <v>5229.96</v>
      </c>
      <c r="J17" s="65"/>
      <c r="K17" s="65"/>
      <c r="L17" s="65"/>
      <c r="M17" s="65"/>
    </row>
    <row r="18" spans="1:13" ht="12.75" customHeight="1" x14ac:dyDescent="0.2">
      <c r="A18" s="80">
        <v>12</v>
      </c>
      <c r="B18" s="44">
        <f t="shared" si="3"/>
        <v>3081.84</v>
      </c>
      <c r="C18" s="15">
        <f t="shared" si="5"/>
        <v>5572.32</v>
      </c>
      <c r="D18" s="44">
        <v>34</v>
      </c>
      <c r="E18" s="44">
        <v>50</v>
      </c>
      <c r="F18" s="44">
        <v>38</v>
      </c>
      <c r="G18" s="15">
        <f t="shared" si="0"/>
        <v>122</v>
      </c>
      <c r="H18" s="15">
        <f t="shared" si="1"/>
        <v>3203.84</v>
      </c>
      <c r="I18" s="15">
        <f t="shared" si="2"/>
        <v>5694.32</v>
      </c>
      <c r="J18" s="65"/>
      <c r="K18" s="65"/>
      <c r="L18" s="65"/>
      <c r="M18" s="65"/>
    </row>
    <row r="19" spans="1:13" ht="12.75" customHeight="1" x14ac:dyDescent="0.2">
      <c r="A19" s="80">
        <v>13</v>
      </c>
      <c r="B19" s="44">
        <f t="shared" si="3"/>
        <v>3338.66</v>
      </c>
      <c r="C19" s="15">
        <f t="shared" si="5"/>
        <v>6036.68</v>
      </c>
      <c r="D19" s="44">
        <v>34</v>
      </c>
      <c r="E19" s="44">
        <v>50</v>
      </c>
      <c r="F19" s="44">
        <v>38</v>
      </c>
      <c r="G19" s="15">
        <f t="shared" si="0"/>
        <v>122</v>
      </c>
      <c r="H19" s="15">
        <f t="shared" si="1"/>
        <v>3460.66</v>
      </c>
      <c r="I19" s="15">
        <f t="shared" si="2"/>
        <v>6158.68</v>
      </c>
      <c r="J19" s="65"/>
      <c r="K19" s="65"/>
      <c r="L19" s="65"/>
      <c r="M19" s="65"/>
    </row>
    <row r="20" spans="1:13" ht="12.75" customHeight="1" x14ac:dyDescent="0.2">
      <c r="A20" s="80">
        <v>14</v>
      </c>
      <c r="B20" s="44">
        <f t="shared" si="3"/>
        <v>3595.48</v>
      </c>
      <c r="C20" s="15">
        <f t="shared" si="5"/>
        <v>6501.04</v>
      </c>
      <c r="D20" s="44">
        <v>34</v>
      </c>
      <c r="E20" s="44">
        <v>50</v>
      </c>
      <c r="F20" s="44">
        <v>38</v>
      </c>
      <c r="G20" s="15">
        <f t="shared" si="0"/>
        <v>122</v>
      </c>
      <c r="H20" s="15">
        <f t="shared" si="1"/>
        <v>3717.48</v>
      </c>
      <c r="I20" s="15">
        <f t="shared" si="2"/>
        <v>6623.04</v>
      </c>
      <c r="J20" s="65"/>
      <c r="K20" s="65"/>
      <c r="L20" s="65"/>
      <c r="M20" s="65"/>
    </row>
    <row r="21" spans="1:13" ht="12.75" customHeight="1" x14ac:dyDescent="0.2">
      <c r="A21" s="80">
        <v>15</v>
      </c>
      <c r="B21" s="44">
        <f t="shared" si="3"/>
        <v>3852.2999999999997</v>
      </c>
      <c r="C21" s="15">
        <f t="shared" si="5"/>
        <v>6965.4000000000005</v>
      </c>
      <c r="D21" s="44">
        <v>34</v>
      </c>
      <c r="E21" s="44">
        <v>50</v>
      </c>
      <c r="F21" s="44">
        <v>38</v>
      </c>
      <c r="G21" s="15">
        <f t="shared" si="0"/>
        <v>122</v>
      </c>
      <c r="H21" s="15">
        <f t="shared" si="1"/>
        <v>3974.2999999999997</v>
      </c>
      <c r="I21" s="15">
        <f t="shared" si="2"/>
        <v>7087.4000000000005</v>
      </c>
      <c r="J21" s="65"/>
      <c r="K21" s="65"/>
      <c r="L21" s="65"/>
      <c r="M21" s="65"/>
    </row>
    <row r="22" spans="1:13" ht="12.75" customHeight="1" x14ac:dyDescent="0.2">
      <c r="A22" s="80">
        <v>16</v>
      </c>
      <c r="B22" s="44">
        <f t="shared" si="3"/>
        <v>4109.12</v>
      </c>
      <c r="C22" s="15">
        <f t="shared" si="5"/>
        <v>7429.76</v>
      </c>
      <c r="D22" s="44">
        <v>34</v>
      </c>
      <c r="E22" s="44">
        <v>50</v>
      </c>
      <c r="F22" s="44">
        <v>38</v>
      </c>
      <c r="G22" s="15">
        <f t="shared" si="0"/>
        <v>122</v>
      </c>
      <c r="H22" s="15">
        <f t="shared" si="1"/>
        <v>4231.12</v>
      </c>
      <c r="I22" s="15">
        <f t="shared" si="2"/>
        <v>7551.76</v>
      </c>
      <c r="J22" s="65"/>
      <c r="K22" s="65"/>
      <c r="L22" s="65"/>
      <c r="M22" s="65"/>
    </row>
    <row r="23" spans="1:13" ht="12.75" customHeight="1" x14ac:dyDescent="0.2">
      <c r="A23" s="80">
        <v>17</v>
      </c>
      <c r="B23" s="44">
        <f t="shared" si="3"/>
        <v>4365.9399999999996</v>
      </c>
      <c r="C23" s="15">
        <f t="shared" si="5"/>
        <v>7894.12</v>
      </c>
      <c r="D23" s="44">
        <v>34</v>
      </c>
      <c r="E23" s="44">
        <v>50</v>
      </c>
      <c r="F23" s="44">
        <v>38</v>
      </c>
      <c r="G23" s="15">
        <f t="shared" si="0"/>
        <v>122</v>
      </c>
      <c r="H23" s="15">
        <f t="shared" si="1"/>
        <v>4487.9399999999996</v>
      </c>
      <c r="I23" s="15">
        <f t="shared" si="2"/>
        <v>8016.12</v>
      </c>
      <c r="J23" s="65"/>
      <c r="K23" s="65"/>
      <c r="L23" s="65"/>
      <c r="M23" s="65"/>
    </row>
    <row r="24" spans="1:13" ht="12.75" customHeight="1" x14ac:dyDescent="0.2">
      <c r="A24" s="80">
        <v>18</v>
      </c>
      <c r="B24" s="44">
        <f t="shared" si="3"/>
        <v>4622.76</v>
      </c>
      <c r="C24" s="15">
        <f t="shared" si="5"/>
        <v>8358.48</v>
      </c>
      <c r="D24" s="44">
        <v>34</v>
      </c>
      <c r="E24" s="44">
        <v>50</v>
      </c>
      <c r="F24" s="44">
        <v>38</v>
      </c>
      <c r="G24" s="15">
        <f t="shared" si="0"/>
        <v>122</v>
      </c>
      <c r="H24" s="15">
        <f t="shared" si="1"/>
        <v>4744.76</v>
      </c>
      <c r="I24" s="15">
        <f t="shared" si="2"/>
        <v>8480.48</v>
      </c>
      <c r="J24" s="65"/>
      <c r="K24" s="65"/>
      <c r="L24" s="65"/>
      <c r="M24" s="65"/>
    </row>
    <row r="25" spans="1:13" ht="12.75" customHeight="1" x14ac:dyDescent="0.2">
      <c r="A25" s="80">
        <v>19</v>
      </c>
      <c r="B25" s="44">
        <f t="shared" si="3"/>
        <v>4879.58</v>
      </c>
      <c r="C25" s="15">
        <f t="shared" si="5"/>
        <v>8822.84</v>
      </c>
      <c r="D25" s="44">
        <v>34</v>
      </c>
      <c r="E25" s="44">
        <v>50</v>
      </c>
      <c r="F25" s="44">
        <v>38</v>
      </c>
      <c r="G25" s="15">
        <f t="shared" si="0"/>
        <v>122</v>
      </c>
      <c r="H25" s="15">
        <f t="shared" si="1"/>
        <v>5001.58</v>
      </c>
      <c r="I25" s="15">
        <f t="shared" si="2"/>
        <v>8944.84</v>
      </c>
      <c r="J25" s="65"/>
      <c r="K25" s="65"/>
      <c r="L25" s="65"/>
      <c r="M25" s="65"/>
    </row>
    <row r="26" spans="1:13" ht="12.75" customHeight="1" x14ac:dyDescent="0.2">
      <c r="A26" s="80">
        <v>20</v>
      </c>
      <c r="B26" s="44">
        <f t="shared" si="3"/>
        <v>5136.3999999999996</v>
      </c>
      <c r="C26" s="15">
        <f t="shared" si="5"/>
        <v>9287.2000000000007</v>
      </c>
      <c r="D26" s="44">
        <v>34</v>
      </c>
      <c r="E26" s="44">
        <v>50</v>
      </c>
      <c r="F26" s="44">
        <v>38</v>
      </c>
      <c r="G26" s="15">
        <f t="shared" si="0"/>
        <v>122</v>
      </c>
      <c r="H26" s="15">
        <f t="shared" si="1"/>
        <v>5258.4</v>
      </c>
      <c r="I26" s="15">
        <f t="shared" si="2"/>
        <v>9409.2000000000007</v>
      </c>
      <c r="J26" s="65"/>
      <c r="K26" s="65"/>
      <c r="L26" s="65"/>
      <c r="M26" s="65"/>
    </row>
    <row r="27" spans="1:13" ht="12.75" customHeight="1" x14ac:dyDescent="0.2">
      <c r="A27" s="80">
        <v>21</v>
      </c>
      <c r="B27" s="44">
        <f t="shared" si="3"/>
        <v>5393.22</v>
      </c>
      <c r="C27" s="15">
        <f t="shared" si="5"/>
        <v>9751.56</v>
      </c>
      <c r="D27" s="44">
        <v>34</v>
      </c>
      <c r="E27" s="44">
        <v>50</v>
      </c>
      <c r="F27" s="44">
        <v>38</v>
      </c>
      <c r="G27" s="15">
        <f t="shared" si="0"/>
        <v>122</v>
      </c>
      <c r="H27" s="15">
        <f t="shared" si="1"/>
        <v>5515.22</v>
      </c>
      <c r="I27" s="15">
        <f t="shared" si="2"/>
        <v>9873.56</v>
      </c>
      <c r="J27" s="65"/>
      <c r="K27" s="65"/>
      <c r="L27" s="65"/>
      <c r="M27" s="65"/>
    </row>
    <row r="28" spans="1:13" ht="12.75" customHeight="1" x14ac:dyDescent="0.2">
      <c r="A28" s="80">
        <v>22</v>
      </c>
      <c r="B28" s="44">
        <f t="shared" si="3"/>
        <v>5650.04</v>
      </c>
      <c r="C28" s="15">
        <f t="shared" si="5"/>
        <v>10215.92</v>
      </c>
      <c r="D28" s="44">
        <v>34</v>
      </c>
      <c r="E28" s="44">
        <v>50</v>
      </c>
      <c r="F28" s="44">
        <v>38</v>
      </c>
      <c r="G28" s="15">
        <f t="shared" si="0"/>
        <v>122</v>
      </c>
      <c r="H28" s="15">
        <f t="shared" si="1"/>
        <v>5772.04</v>
      </c>
      <c r="I28" s="15">
        <f t="shared" si="2"/>
        <v>10337.92</v>
      </c>
      <c r="J28" s="65"/>
      <c r="K28" s="65"/>
      <c r="L28" s="65"/>
      <c r="M28" s="65"/>
    </row>
    <row r="29" spans="1:13" ht="12.75" customHeight="1" x14ac:dyDescent="0.2">
      <c r="A29" s="80">
        <v>23</v>
      </c>
      <c r="B29" s="44">
        <f t="shared" si="3"/>
        <v>5906.86</v>
      </c>
      <c r="C29" s="15">
        <f t="shared" si="5"/>
        <v>10680.28</v>
      </c>
      <c r="D29" s="44">
        <v>34</v>
      </c>
      <c r="E29" s="44">
        <v>50</v>
      </c>
      <c r="F29" s="44">
        <v>38</v>
      </c>
      <c r="G29" s="15">
        <f t="shared" si="0"/>
        <v>122</v>
      </c>
      <c r="H29" s="15">
        <f t="shared" si="1"/>
        <v>6028.86</v>
      </c>
      <c r="I29" s="15">
        <f t="shared" si="2"/>
        <v>10802.28</v>
      </c>
      <c r="J29" s="65"/>
      <c r="K29" s="65"/>
      <c r="L29" s="65"/>
      <c r="M29" s="65"/>
    </row>
    <row r="30" spans="1:13" ht="12.75" customHeight="1" x14ac:dyDescent="0.2">
      <c r="A30" s="80">
        <v>24</v>
      </c>
      <c r="B30" s="44">
        <f t="shared" si="3"/>
        <v>6163.68</v>
      </c>
      <c r="C30" s="15">
        <f t="shared" si="5"/>
        <v>11144.64</v>
      </c>
      <c r="D30" s="44">
        <v>34</v>
      </c>
      <c r="E30" s="44">
        <v>50</v>
      </c>
      <c r="F30" s="44">
        <v>38</v>
      </c>
      <c r="G30" s="15">
        <f t="shared" si="0"/>
        <v>122</v>
      </c>
      <c r="H30" s="15">
        <f t="shared" si="1"/>
        <v>6285.68</v>
      </c>
      <c r="I30" s="15">
        <f t="shared" si="2"/>
        <v>11266.64</v>
      </c>
      <c r="J30" s="65"/>
      <c r="K30" s="65"/>
      <c r="L30" s="65"/>
      <c r="M30" s="65"/>
    </row>
    <row r="31" spans="1:13" x14ac:dyDescent="0.2">
      <c r="J31" s="92"/>
      <c r="K31" s="92"/>
      <c r="L31" s="92"/>
      <c r="M31" s="92"/>
    </row>
    <row r="33" spans="2:11" x14ac:dyDescent="0.2">
      <c r="B33" s="60" t="s">
        <v>13</v>
      </c>
      <c r="J33" s="5"/>
      <c r="K33" s="5"/>
    </row>
    <row r="34" spans="2:11" x14ac:dyDescent="0.2">
      <c r="B34" s="27" t="s">
        <v>26</v>
      </c>
      <c r="J34" s="5"/>
      <c r="K34" s="5"/>
    </row>
    <row r="35" spans="2:11" x14ac:dyDescent="0.2">
      <c r="B35" s="27" t="s">
        <v>71</v>
      </c>
      <c r="J35" s="5"/>
      <c r="K35" s="5"/>
    </row>
    <row r="36" spans="2:11" x14ac:dyDescent="0.2">
      <c r="B36" s="27"/>
      <c r="J36" s="5"/>
      <c r="K36" s="5"/>
    </row>
    <row r="37" spans="2:11" x14ac:dyDescent="0.2">
      <c r="B37" s="27"/>
      <c r="J37" s="5"/>
      <c r="K37" s="5"/>
    </row>
    <row r="38" spans="2:11" x14ac:dyDescent="0.2">
      <c r="B38" s="81"/>
      <c r="C38" s="113" t="s">
        <v>14</v>
      </c>
      <c r="D38" s="113"/>
      <c r="E38" s="113"/>
      <c r="J38" s="5"/>
      <c r="K38" s="5"/>
    </row>
    <row r="39" spans="2:11" x14ac:dyDescent="0.2">
      <c r="B39" s="81"/>
      <c r="C39" s="113" t="s">
        <v>15</v>
      </c>
      <c r="D39" s="113"/>
      <c r="E39" s="113"/>
      <c r="J39" s="5"/>
      <c r="K39" s="5"/>
    </row>
    <row r="40" spans="2:11" x14ac:dyDescent="0.2">
      <c r="B40" s="81"/>
      <c r="C40" s="99" t="s">
        <v>16</v>
      </c>
      <c r="D40" s="99" t="s">
        <v>17</v>
      </c>
      <c r="E40" s="99" t="s">
        <v>18</v>
      </c>
      <c r="J40" s="5"/>
      <c r="K40" s="5"/>
    </row>
    <row r="41" spans="2:11" x14ac:dyDescent="0.2">
      <c r="B41" s="81" t="s">
        <v>20</v>
      </c>
      <c r="C41" s="83">
        <v>580</v>
      </c>
      <c r="D41" s="83">
        <v>377</v>
      </c>
      <c r="E41" s="83">
        <v>377</v>
      </c>
      <c r="J41" s="5"/>
      <c r="K41" s="5"/>
    </row>
    <row r="42" spans="2:11" x14ac:dyDescent="0.2">
      <c r="B42" s="81" t="s">
        <v>21</v>
      </c>
      <c r="C42" s="83">
        <v>716</v>
      </c>
      <c r="D42" s="83">
        <v>466</v>
      </c>
      <c r="E42" s="83">
        <v>466</v>
      </c>
      <c r="J42" s="5"/>
      <c r="K42" s="5"/>
    </row>
    <row r="43" spans="2:11" x14ac:dyDescent="0.2">
      <c r="B43" s="81" t="s">
        <v>22</v>
      </c>
      <c r="C43" s="84">
        <v>1289</v>
      </c>
      <c r="D43" s="83">
        <v>839</v>
      </c>
      <c r="E43" s="83">
        <v>839</v>
      </c>
      <c r="J43" s="5"/>
      <c r="K43" s="5"/>
    </row>
    <row r="44" spans="2:11" x14ac:dyDescent="0.2">
      <c r="B44" s="81" t="s">
        <v>23</v>
      </c>
      <c r="C44" s="85">
        <v>2721</v>
      </c>
      <c r="D44" s="85">
        <v>1772</v>
      </c>
      <c r="E44" s="85">
        <v>1772</v>
      </c>
      <c r="J44" s="5"/>
      <c r="K44" s="5"/>
    </row>
    <row r="45" spans="2:11" x14ac:dyDescent="0.2">
      <c r="J45" s="5"/>
      <c r="K45" s="5"/>
    </row>
  </sheetData>
  <mergeCells count="8">
    <mergeCell ref="G5:G6"/>
    <mergeCell ref="A1:I1"/>
    <mergeCell ref="C38:E38"/>
    <mergeCell ref="C39:E39"/>
    <mergeCell ref="D5:D6"/>
    <mergeCell ref="E5:E6"/>
    <mergeCell ref="F5:F6"/>
    <mergeCell ref="D4:F4"/>
  </mergeCells>
  <pageMargins left="0.2" right="0.2" top="0.25" bottom="0.25" header="0.3" footer="0.3"/>
  <pageSetup orientation="landscape" r:id="rId1"/>
  <ignoredErrors>
    <ignoredError sqref="G7" formulaRange="1"/>
  </ignoredErrors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C13" sqref="C13:C30"/>
    </sheetView>
  </sheetViews>
  <sheetFormatPr defaultColWidth="9.140625" defaultRowHeight="12.75" x14ac:dyDescent="0.2"/>
  <cols>
    <col min="1" max="1" width="15.7109375" style="79" customWidth="1"/>
    <col min="2" max="7" width="15.7109375" style="5" customWidth="1"/>
    <col min="8" max="11" width="12.85546875" style="5" customWidth="1"/>
    <col min="12" max="16384" width="9.140625" style="5"/>
  </cols>
  <sheetData>
    <row r="1" spans="1:11" ht="18.75" x14ac:dyDescent="0.3">
      <c r="A1" s="130" t="s">
        <v>83</v>
      </c>
      <c r="B1" s="130"/>
      <c r="C1" s="130"/>
      <c r="D1" s="130"/>
      <c r="E1" s="130"/>
      <c r="F1" s="130"/>
      <c r="G1" s="130"/>
      <c r="H1" s="4"/>
    </row>
    <row r="2" spans="1:11" x14ac:dyDescent="0.2">
      <c r="B2" s="4"/>
      <c r="C2" s="4"/>
      <c r="D2" s="4"/>
      <c r="E2" s="4"/>
      <c r="F2" s="4"/>
      <c r="G2" s="4"/>
      <c r="H2" s="4"/>
    </row>
    <row r="3" spans="1:11" x14ac:dyDescent="0.2">
      <c r="B3" s="4"/>
      <c r="C3" s="4"/>
      <c r="D3" s="4"/>
      <c r="E3" s="4"/>
      <c r="F3" s="4"/>
      <c r="G3" s="4"/>
      <c r="H3" s="4"/>
    </row>
    <row r="4" spans="1:11" x14ac:dyDescent="0.2">
      <c r="A4" s="19"/>
      <c r="B4" s="41" t="s">
        <v>5</v>
      </c>
      <c r="C4" s="42"/>
      <c r="D4" s="6" t="s">
        <v>8</v>
      </c>
      <c r="E4" s="7"/>
      <c r="F4" s="25" t="s">
        <v>9</v>
      </c>
      <c r="G4" s="25" t="s">
        <v>9</v>
      </c>
      <c r="H4" s="75"/>
      <c r="I4" s="71"/>
      <c r="J4" s="71"/>
      <c r="K4" s="71"/>
    </row>
    <row r="5" spans="1:11" x14ac:dyDescent="0.2">
      <c r="A5" s="18" t="s">
        <v>0</v>
      </c>
      <c r="B5" s="32" t="s">
        <v>72</v>
      </c>
      <c r="C5" s="38" t="s">
        <v>73</v>
      </c>
      <c r="D5" s="132" t="s">
        <v>6</v>
      </c>
      <c r="E5" s="132" t="s">
        <v>12</v>
      </c>
      <c r="F5" s="24" t="s">
        <v>10</v>
      </c>
      <c r="G5" s="24" t="s">
        <v>10</v>
      </c>
      <c r="H5" s="75"/>
      <c r="I5" s="71"/>
      <c r="J5" s="71"/>
      <c r="K5" s="71"/>
    </row>
    <row r="6" spans="1:11" x14ac:dyDescent="0.2">
      <c r="A6" s="13" t="s">
        <v>1</v>
      </c>
      <c r="B6" s="59" t="s">
        <v>2</v>
      </c>
      <c r="C6" s="12" t="s">
        <v>4</v>
      </c>
      <c r="D6" s="133"/>
      <c r="E6" s="133"/>
      <c r="F6" s="12" t="s">
        <v>2</v>
      </c>
      <c r="G6" s="12" t="s">
        <v>11</v>
      </c>
      <c r="H6" s="76"/>
      <c r="I6" s="72"/>
      <c r="J6" s="72"/>
      <c r="K6" s="73"/>
    </row>
    <row r="7" spans="1:11" ht="12.75" customHeight="1" x14ac:dyDescent="0.2">
      <c r="A7" s="80">
        <v>1</v>
      </c>
      <c r="B7" s="44">
        <v>256.82</v>
      </c>
      <c r="C7" s="44">
        <v>256.82</v>
      </c>
      <c r="D7" s="15">
        <v>23</v>
      </c>
      <c r="E7" s="15">
        <f>D7</f>
        <v>23</v>
      </c>
      <c r="F7" s="15">
        <f>SUM(B7,E7)</f>
        <v>279.82</v>
      </c>
      <c r="G7" s="16">
        <f>SUM(C7,E7)</f>
        <v>279.82</v>
      </c>
      <c r="H7" s="77"/>
      <c r="I7" s="74"/>
      <c r="J7" s="74"/>
      <c r="K7" s="74"/>
    </row>
    <row r="8" spans="1:11" ht="12.75" customHeight="1" x14ac:dyDescent="0.2">
      <c r="A8" s="80">
        <v>2</v>
      </c>
      <c r="B8" s="44">
        <f>A8*$B$7</f>
        <v>513.64</v>
      </c>
      <c r="C8" s="44">
        <f>A8*$C$7</f>
        <v>513.64</v>
      </c>
      <c r="D8" s="15">
        <v>25</v>
      </c>
      <c r="E8" s="15">
        <f t="shared" ref="E8:E30" si="0">D8</f>
        <v>25</v>
      </c>
      <c r="F8" s="15">
        <f t="shared" ref="F8:F30" si="1">SUM(B8,E8)</f>
        <v>538.64</v>
      </c>
      <c r="G8" s="16">
        <f t="shared" ref="G8:G30" si="2">SUM(C8,E8)</f>
        <v>538.64</v>
      </c>
      <c r="H8" s="77"/>
      <c r="I8" s="74"/>
      <c r="J8" s="74"/>
      <c r="K8" s="74"/>
    </row>
    <row r="9" spans="1:11" ht="12.75" customHeight="1" x14ac:dyDescent="0.2">
      <c r="A9" s="80">
        <v>3</v>
      </c>
      <c r="B9" s="44">
        <f t="shared" ref="B9:B30" si="3">A9*$B$7</f>
        <v>770.46</v>
      </c>
      <c r="C9" s="44">
        <f t="shared" ref="C9:C12" si="4">A9*$C$7</f>
        <v>770.46</v>
      </c>
      <c r="D9" s="15">
        <v>27</v>
      </c>
      <c r="E9" s="15">
        <f t="shared" si="0"/>
        <v>27</v>
      </c>
      <c r="F9" s="15">
        <f t="shared" si="1"/>
        <v>797.46</v>
      </c>
      <c r="G9" s="16">
        <f t="shared" si="2"/>
        <v>797.46</v>
      </c>
      <c r="H9" s="77"/>
      <c r="I9" s="74"/>
      <c r="J9" s="74"/>
      <c r="K9" s="74"/>
    </row>
    <row r="10" spans="1:11" ht="12.75" customHeight="1" x14ac:dyDescent="0.2">
      <c r="A10" s="80">
        <v>4</v>
      </c>
      <c r="B10" s="44">
        <f t="shared" si="3"/>
        <v>1027.28</v>
      </c>
      <c r="C10" s="44">
        <f t="shared" si="4"/>
        <v>1027.28</v>
      </c>
      <c r="D10" s="15">
        <v>29</v>
      </c>
      <c r="E10" s="15">
        <f t="shared" si="0"/>
        <v>29</v>
      </c>
      <c r="F10" s="15">
        <f t="shared" si="1"/>
        <v>1056.28</v>
      </c>
      <c r="G10" s="16">
        <f t="shared" si="2"/>
        <v>1056.28</v>
      </c>
      <c r="H10" s="77"/>
      <c r="I10" s="74"/>
      <c r="J10" s="74"/>
      <c r="K10" s="74"/>
    </row>
    <row r="11" spans="1:11" ht="12.75" customHeight="1" x14ac:dyDescent="0.2">
      <c r="A11" s="80">
        <v>5</v>
      </c>
      <c r="B11" s="44">
        <f t="shared" si="3"/>
        <v>1284.0999999999999</v>
      </c>
      <c r="C11" s="44">
        <f t="shared" si="4"/>
        <v>1284.0999999999999</v>
      </c>
      <c r="D11" s="15">
        <v>31</v>
      </c>
      <c r="E11" s="15">
        <f t="shared" si="0"/>
        <v>31</v>
      </c>
      <c r="F11" s="15">
        <f t="shared" si="1"/>
        <v>1315.1</v>
      </c>
      <c r="G11" s="16">
        <f t="shared" si="2"/>
        <v>1315.1</v>
      </c>
      <c r="H11" s="77"/>
      <c r="I11" s="74"/>
      <c r="J11" s="74"/>
      <c r="K11" s="74"/>
    </row>
    <row r="12" spans="1:11" ht="12.75" customHeight="1" x14ac:dyDescent="0.2">
      <c r="A12" s="80">
        <v>6</v>
      </c>
      <c r="B12" s="44">
        <f t="shared" si="3"/>
        <v>1540.92</v>
      </c>
      <c r="C12" s="44">
        <f t="shared" si="4"/>
        <v>1540.92</v>
      </c>
      <c r="D12" s="15">
        <v>33</v>
      </c>
      <c r="E12" s="15">
        <f t="shared" si="0"/>
        <v>33</v>
      </c>
      <c r="F12" s="15">
        <f t="shared" si="1"/>
        <v>1573.92</v>
      </c>
      <c r="G12" s="16">
        <f t="shared" si="2"/>
        <v>1573.92</v>
      </c>
      <c r="H12" s="77"/>
      <c r="I12" s="74"/>
      <c r="J12" s="74"/>
      <c r="K12" s="74"/>
    </row>
    <row r="13" spans="1:11" ht="12.75" customHeight="1" x14ac:dyDescent="0.2">
      <c r="A13" s="80">
        <v>7</v>
      </c>
      <c r="B13" s="44">
        <f t="shared" si="3"/>
        <v>1797.74</v>
      </c>
      <c r="C13" s="15">
        <f t="shared" ref="C13:C30" si="5">A13*464.36</f>
        <v>3250.52</v>
      </c>
      <c r="D13" s="15">
        <v>35</v>
      </c>
      <c r="E13" s="15">
        <f t="shared" si="0"/>
        <v>35</v>
      </c>
      <c r="F13" s="15">
        <f t="shared" si="1"/>
        <v>1832.74</v>
      </c>
      <c r="G13" s="16">
        <f t="shared" si="2"/>
        <v>3285.52</v>
      </c>
      <c r="H13" s="77"/>
      <c r="I13" s="74"/>
      <c r="J13" s="74"/>
      <c r="K13" s="74"/>
    </row>
    <row r="14" spans="1:11" ht="12.75" customHeight="1" x14ac:dyDescent="0.2">
      <c r="A14" s="80">
        <v>8</v>
      </c>
      <c r="B14" s="44">
        <f t="shared" si="3"/>
        <v>2054.56</v>
      </c>
      <c r="C14" s="15">
        <f t="shared" si="5"/>
        <v>3714.88</v>
      </c>
      <c r="D14" s="15">
        <v>37</v>
      </c>
      <c r="E14" s="15">
        <f t="shared" si="0"/>
        <v>37</v>
      </c>
      <c r="F14" s="15">
        <f t="shared" si="1"/>
        <v>2091.56</v>
      </c>
      <c r="G14" s="16">
        <f t="shared" si="2"/>
        <v>3751.88</v>
      </c>
      <c r="H14" s="77"/>
      <c r="I14" s="74"/>
      <c r="J14" s="74"/>
      <c r="K14" s="74"/>
    </row>
    <row r="15" spans="1:11" ht="12.75" customHeight="1" x14ac:dyDescent="0.2">
      <c r="A15" s="80">
        <v>9</v>
      </c>
      <c r="B15" s="44">
        <f t="shared" si="3"/>
        <v>2311.38</v>
      </c>
      <c r="C15" s="15">
        <f t="shared" si="5"/>
        <v>4179.24</v>
      </c>
      <c r="D15" s="15">
        <v>39</v>
      </c>
      <c r="E15" s="15">
        <f t="shared" si="0"/>
        <v>39</v>
      </c>
      <c r="F15" s="15">
        <f t="shared" si="1"/>
        <v>2350.38</v>
      </c>
      <c r="G15" s="16">
        <f t="shared" si="2"/>
        <v>4218.24</v>
      </c>
      <c r="H15" s="77"/>
      <c r="I15" s="74"/>
      <c r="J15" s="74"/>
      <c r="K15" s="74"/>
    </row>
    <row r="16" spans="1:11" ht="12.75" customHeight="1" x14ac:dyDescent="0.2">
      <c r="A16" s="80">
        <v>10</v>
      </c>
      <c r="B16" s="44">
        <f t="shared" si="3"/>
        <v>2568.1999999999998</v>
      </c>
      <c r="C16" s="15">
        <f t="shared" si="5"/>
        <v>4643.6000000000004</v>
      </c>
      <c r="D16" s="15">
        <v>41</v>
      </c>
      <c r="E16" s="15">
        <f t="shared" si="0"/>
        <v>41</v>
      </c>
      <c r="F16" s="15">
        <f t="shared" si="1"/>
        <v>2609.1999999999998</v>
      </c>
      <c r="G16" s="16">
        <f t="shared" si="2"/>
        <v>4684.6000000000004</v>
      </c>
      <c r="H16" s="77"/>
      <c r="I16" s="74"/>
      <c r="J16" s="74"/>
      <c r="K16" s="74"/>
    </row>
    <row r="17" spans="1:14" ht="12.75" customHeight="1" x14ac:dyDescent="0.2">
      <c r="A17" s="80">
        <v>11</v>
      </c>
      <c r="B17" s="44">
        <f t="shared" si="3"/>
        <v>2825.02</v>
      </c>
      <c r="C17" s="15">
        <f t="shared" si="5"/>
        <v>5107.96</v>
      </c>
      <c r="D17" s="15">
        <v>43</v>
      </c>
      <c r="E17" s="15">
        <f t="shared" si="0"/>
        <v>43</v>
      </c>
      <c r="F17" s="15">
        <f t="shared" si="1"/>
        <v>2868.02</v>
      </c>
      <c r="G17" s="16">
        <f t="shared" si="2"/>
        <v>5150.96</v>
      </c>
      <c r="H17" s="77"/>
      <c r="I17" s="74"/>
      <c r="J17" s="74"/>
      <c r="K17" s="74"/>
    </row>
    <row r="18" spans="1:14" ht="12.75" customHeight="1" x14ac:dyDescent="0.2">
      <c r="A18" s="80">
        <v>12</v>
      </c>
      <c r="B18" s="44">
        <f t="shared" si="3"/>
        <v>3081.84</v>
      </c>
      <c r="C18" s="15">
        <f t="shared" si="5"/>
        <v>5572.32</v>
      </c>
      <c r="D18" s="15">
        <v>45</v>
      </c>
      <c r="E18" s="15">
        <f t="shared" si="0"/>
        <v>45</v>
      </c>
      <c r="F18" s="15">
        <f t="shared" si="1"/>
        <v>3126.84</v>
      </c>
      <c r="G18" s="16">
        <f t="shared" si="2"/>
        <v>5617.32</v>
      </c>
      <c r="H18" s="77"/>
      <c r="I18" s="74"/>
      <c r="J18" s="74"/>
      <c r="K18" s="74"/>
    </row>
    <row r="19" spans="1:14" ht="12.75" customHeight="1" x14ac:dyDescent="0.2">
      <c r="A19" s="80">
        <v>13</v>
      </c>
      <c r="B19" s="44">
        <f t="shared" si="3"/>
        <v>3338.66</v>
      </c>
      <c r="C19" s="15">
        <f t="shared" si="5"/>
        <v>6036.68</v>
      </c>
      <c r="D19" s="15">
        <v>45</v>
      </c>
      <c r="E19" s="15">
        <f t="shared" si="0"/>
        <v>45</v>
      </c>
      <c r="F19" s="15">
        <f t="shared" si="1"/>
        <v>3383.66</v>
      </c>
      <c r="G19" s="16">
        <f t="shared" si="2"/>
        <v>6081.68</v>
      </c>
      <c r="H19" s="77"/>
      <c r="I19" s="74"/>
      <c r="J19" s="74"/>
      <c r="K19" s="74"/>
    </row>
    <row r="20" spans="1:14" ht="12.75" customHeight="1" x14ac:dyDescent="0.2">
      <c r="A20" s="80">
        <v>14</v>
      </c>
      <c r="B20" s="44">
        <f t="shared" si="3"/>
        <v>3595.48</v>
      </c>
      <c r="C20" s="15">
        <f t="shared" si="5"/>
        <v>6501.04</v>
      </c>
      <c r="D20" s="15">
        <v>45</v>
      </c>
      <c r="E20" s="15">
        <f t="shared" si="0"/>
        <v>45</v>
      </c>
      <c r="F20" s="15">
        <f t="shared" si="1"/>
        <v>3640.48</v>
      </c>
      <c r="G20" s="16">
        <f t="shared" si="2"/>
        <v>6546.04</v>
      </c>
      <c r="H20" s="77"/>
      <c r="I20" s="74"/>
      <c r="J20" s="74"/>
      <c r="K20" s="74"/>
    </row>
    <row r="21" spans="1:14" ht="12.75" customHeight="1" x14ac:dyDescent="0.2">
      <c r="A21" s="80">
        <v>15</v>
      </c>
      <c r="B21" s="44">
        <f t="shared" si="3"/>
        <v>3852.2999999999997</v>
      </c>
      <c r="C21" s="15">
        <f t="shared" si="5"/>
        <v>6965.4000000000005</v>
      </c>
      <c r="D21" s="15">
        <v>45</v>
      </c>
      <c r="E21" s="15">
        <f t="shared" si="0"/>
        <v>45</v>
      </c>
      <c r="F21" s="15">
        <f t="shared" si="1"/>
        <v>3897.2999999999997</v>
      </c>
      <c r="G21" s="16">
        <f t="shared" si="2"/>
        <v>7010.4000000000005</v>
      </c>
      <c r="H21" s="77"/>
      <c r="I21" s="74"/>
      <c r="J21" s="74"/>
      <c r="K21" s="74"/>
    </row>
    <row r="22" spans="1:14" ht="12.75" customHeight="1" x14ac:dyDescent="0.2">
      <c r="A22" s="80">
        <v>16</v>
      </c>
      <c r="B22" s="44">
        <f t="shared" si="3"/>
        <v>4109.12</v>
      </c>
      <c r="C22" s="15">
        <f t="shared" si="5"/>
        <v>7429.76</v>
      </c>
      <c r="D22" s="15">
        <v>45</v>
      </c>
      <c r="E22" s="15">
        <f t="shared" si="0"/>
        <v>45</v>
      </c>
      <c r="F22" s="15">
        <f t="shared" si="1"/>
        <v>4154.12</v>
      </c>
      <c r="G22" s="16">
        <f t="shared" si="2"/>
        <v>7474.76</v>
      </c>
      <c r="H22" s="77"/>
      <c r="I22" s="74"/>
      <c r="J22" s="74"/>
      <c r="K22" s="74"/>
    </row>
    <row r="23" spans="1:14" ht="12.75" customHeight="1" x14ac:dyDescent="0.2">
      <c r="A23" s="80">
        <v>17</v>
      </c>
      <c r="B23" s="44">
        <f t="shared" si="3"/>
        <v>4365.9399999999996</v>
      </c>
      <c r="C23" s="15">
        <f t="shared" si="5"/>
        <v>7894.12</v>
      </c>
      <c r="D23" s="15">
        <v>45</v>
      </c>
      <c r="E23" s="15">
        <f t="shared" si="0"/>
        <v>45</v>
      </c>
      <c r="F23" s="15">
        <f t="shared" si="1"/>
        <v>4410.9399999999996</v>
      </c>
      <c r="G23" s="16">
        <f t="shared" si="2"/>
        <v>7939.12</v>
      </c>
      <c r="H23" s="77"/>
      <c r="I23" s="74"/>
      <c r="J23" s="74"/>
      <c r="K23" s="74"/>
    </row>
    <row r="24" spans="1:14" ht="12.75" customHeight="1" x14ac:dyDescent="0.2">
      <c r="A24" s="80">
        <v>18</v>
      </c>
      <c r="B24" s="44">
        <f t="shared" si="3"/>
        <v>4622.76</v>
      </c>
      <c r="C24" s="15">
        <f t="shared" si="5"/>
        <v>8358.48</v>
      </c>
      <c r="D24" s="15">
        <v>45</v>
      </c>
      <c r="E24" s="15">
        <f t="shared" si="0"/>
        <v>45</v>
      </c>
      <c r="F24" s="15">
        <f t="shared" si="1"/>
        <v>4667.76</v>
      </c>
      <c r="G24" s="16">
        <f t="shared" si="2"/>
        <v>8403.48</v>
      </c>
      <c r="H24" s="77"/>
      <c r="I24" s="74"/>
      <c r="J24" s="74"/>
      <c r="K24" s="74"/>
    </row>
    <row r="25" spans="1:14" ht="12.75" customHeight="1" x14ac:dyDescent="0.2">
      <c r="A25" s="80">
        <v>19</v>
      </c>
      <c r="B25" s="44">
        <f t="shared" si="3"/>
        <v>4879.58</v>
      </c>
      <c r="C25" s="15">
        <f t="shared" si="5"/>
        <v>8822.84</v>
      </c>
      <c r="D25" s="15">
        <v>45</v>
      </c>
      <c r="E25" s="15">
        <f t="shared" si="0"/>
        <v>45</v>
      </c>
      <c r="F25" s="15">
        <f t="shared" si="1"/>
        <v>4924.58</v>
      </c>
      <c r="G25" s="16">
        <f t="shared" si="2"/>
        <v>8867.84</v>
      </c>
      <c r="H25" s="77"/>
      <c r="I25" s="74"/>
      <c r="J25" s="74"/>
      <c r="K25" s="74"/>
    </row>
    <row r="26" spans="1:14" ht="12.75" customHeight="1" x14ac:dyDescent="0.2">
      <c r="A26" s="80">
        <v>20</v>
      </c>
      <c r="B26" s="44">
        <f t="shared" si="3"/>
        <v>5136.3999999999996</v>
      </c>
      <c r="C26" s="15">
        <f t="shared" si="5"/>
        <v>9287.2000000000007</v>
      </c>
      <c r="D26" s="15">
        <v>45</v>
      </c>
      <c r="E26" s="15">
        <f t="shared" si="0"/>
        <v>45</v>
      </c>
      <c r="F26" s="15">
        <f t="shared" si="1"/>
        <v>5181.3999999999996</v>
      </c>
      <c r="G26" s="16">
        <f t="shared" si="2"/>
        <v>9332.2000000000007</v>
      </c>
      <c r="H26" s="77"/>
      <c r="I26" s="74"/>
      <c r="J26" s="74"/>
      <c r="K26" s="74"/>
    </row>
    <row r="27" spans="1:14" ht="12.75" customHeight="1" x14ac:dyDescent="0.2">
      <c r="A27" s="80">
        <v>21</v>
      </c>
      <c r="B27" s="44">
        <f t="shared" si="3"/>
        <v>5393.22</v>
      </c>
      <c r="C27" s="15">
        <f t="shared" si="5"/>
        <v>9751.56</v>
      </c>
      <c r="D27" s="15">
        <v>45</v>
      </c>
      <c r="E27" s="15">
        <f t="shared" si="0"/>
        <v>45</v>
      </c>
      <c r="F27" s="15">
        <f t="shared" si="1"/>
        <v>5438.22</v>
      </c>
      <c r="G27" s="16">
        <f t="shared" si="2"/>
        <v>9796.56</v>
      </c>
      <c r="H27" s="77"/>
      <c r="I27" s="74"/>
      <c r="J27" s="74"/>
      <c r="K27" s="74"/>
      <c r="N27" s="27"/>
    </row>
    <row r="28" spans="1:14" ht="12.75" customHeight="1" x14ac:dyDescent="0.2">
      <c r="A28" s="80">
        <v>22</v>
      </c>
      <c r="B28" s="44">
        <f t="shared" si="3"/>
        <v>5650.04</v>
      </c>
      <c r="C28" s="15">
        <f t="shared" si="5"/>
        <v>10215.92</v>
      </c>
      <c r="D28" s="15">
        <v>45</v>
      </c>
      <c r="E28" s="15">
        <f t="shared" si="0"/>
        <v>45</v>
      </c>
      <c r="F28" s="15">
        <f t="shared" si="1"/>
        <v>5695.04</v>
      </c>
      <c r="G28" s="16">
        <f t="shared" si="2"/>
        <v>10260.92</v>
      </c>
      <c r="H28" s="77"/>
      <c r="I28" s="74"/>
      <c r="J28" s="74"/>
      <c r="K28" s="74"/>
    </row>
    <row r="29" spans="1:14" ht="12.75" customHeight="1" x14ac:dyDescent="0.2">
      <c r="A29" s="80">
        <v>23</v>
      </c>
      <c r="B29" s="44">
        <f t="shared" si="3"/>
        <v>5906.86</v>
      </c>
      <c r="C29" s="15">
        <f t="shared" si="5"/>
        <v>10680.28</v>
      </c>
      <c r="D29" s="15">
        <v>45</v>
      </c>
      <c r="E29" s="15">
        <f t="shared" si="0"/>
        <v>45</v>
      </c>
      <c r="F29" s="15">
        <f t="shared" si="1"/>
        <v>5951.86</v>
      </c>
      <c r="G29" s="16">
        <f t="shared" si="2"/>
        <v>10725.28</v>
      </c>
      <c r="H29" s="77"/>
      <c r="I29" s="74"/>
      <c r="J29" s="74"/>
      <c r="K29" s="74"/>
    </row>
    <row r="30" spans="1:14" ht="12.75" customHeight="1" x14ac:dyDescent="0.2">
      <c r="A30" s="80">
        <v>24</v>
      </c>
      <c r="B30" s="44">
        <f t="shared" si="3"/>
        <v>6163.68</v>
      </c>
      <c r="C30" s="15">
        <f t="shared" si="5"/>
        <v>11144.64</v>
      </c>
      <c r="D30" s="15">
        <v>45</v>
      </c>
      <c r="E30" s="15">
        <f t="shared" si="0"/>
        <v>45</v>
      </c>
      <c r="F30" s="15">
        <f t="shared" si="1"/>
        <v>6208.68</v>
      </c>
      <c r="G30" s="16">
        <f t="shared" si="2"/>
        <v>11189.64</v>
      </c>
      <c r="H30" s="77"/>
      <c r="I30" s="74"/>
      <c r="J30" s="74"/>
      <c r="K30" s="74"/>
    </row>
    <row r="33" spans="2:5" x14ac:dyDescent="0.2">
      <c r="B33" s="60" t="s">
        <v>13</v>
      </c>
    </row>
    <row r="34" spans="2:5" x14ac:dyDescent="0.2">
      <c r="B34" s="27" t="s">
        <v>26</v>
      </c>
    </row>
    <row r="35" spans="2:5" x14ac:dyDescent="0.2">
      <c r="B35" s="27" t="s">
        <v>71</v>
      </c>
    </row>
    <row r="36" spans="2:5" x14ac:dyDescent="0.2">
      <c r="B36" s="27"/>
    </row>
    <row r="37" spans="2:5" x14ac:dyDescent="0.2">
      <c r="B37" s="27"/>
    </row>
    <row r="38" spans="2:5" x14ac:dyDescent="0.2">
      <c r="B38" s="81"/>
      <c r="C38" s="113" t="s">
        <v>14</v>
      </c>
      <c r="D38" s="113"/>
      <c r="E38" s="113"/>
    </row>
    <row r="39" spans="2:5" x14ac:dyDescent="0.2">
      <c r="B39" s="81"/>
      <c r="C39" s="113" t="s">
        <v>15</v>
      </c>
      <c r="D39" s="113"/>
      <c r="E39" s="113"/>
    </row>
    <row r="40" spans="2:5" x14ac:dyDescent="0.2">
      <c r="B40" s="81"/>
      <c r="C40" s="99" t="s">
        <v>16</v>
      </c>
      <c r="D40" s="99" t="s">
        <v>17</v>
      </c>
      <c r="E40" s="99" t="s">
        <v>18</v>
      </c>
    </row>
    <row r="41" spans="2:5" x14ac:dyDescent="0.2">
      <c r="B41" s="81" t="s">
        <v>20</v>
      </c>
      <c r="C41" s="83">
        <v>580</v>
      </c>
      <c r="D41" s="83">
        <v>377</v>
      </c>
      <c r="E41" s="83">
        <v>377</v>
      </c>
    </row>
    <row r="42" spans="2:5" x14ac:dyDescent="0.2">
      <c r="B42" s="81" t="s">
        <v>21</v>
      </c>
      <c r="C42" s="83">
        <v>716</v>
      </c>
      <c r="D42" s="83">
        <v>466</v>
      </c>
      <c r="E42" s="83">
        <v>466</v>
      </c>
    </row>
    <row r="43" spans="2:5" x14ac:dyDescent="0.2">
      <c r="B43" s="81" t="s">
        <v>22</v>
      </c>
      <c r="C43" s="84">
        <v>1289</v>
      </c>
      <c r="D43" s="83">
        <v>839</v>
      </c>
      <c r="E43" s="83">
        <v>839</v>
      </c>
    </row>
    <row r="44" spans="2:5" x14ac:dyDescent="0.2">
      <c r="B44" s="81" t="s">
        <v>23</v>
      </c>
      <c r="C44" s="85">
        <v>2721</v>
      </c>
      <c r="D44" s="85">
        <v>1772</v>
      </c>
      <c r="E44" s="85">
        <v>1772</v>
      </c>
    </row>
  </sheetData>
  <mergeCells count="5">
    <mergeCell ref="A1:G1"/>
    <mergeCell ref="C38:E38"/>
    <mergeCell ref="C39:E39"/>
    <mergeCell ref="D5:D6"/>
    <mergeCell ref="E5:E6"/>
  </mergeCells>
  <phoneticPr fontId="1" type="noConversion"/>
  <pageMargins left="0.2" right="0.2" top="0.25" bottom="0.25" header="0.3" footer="0.3"/>
  <pageSetup orientation="landscape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Normal="100" workbookViewId="0">
      <selection activeCell="D13" sqref="D13:D30"/>
    </sheetView>
  </sheetViews>
  <sheetFormatPr defaultColWidth="9.140625" defaultRowHeight="12.75" x14ac:dyDescent="0.2"/>
  <cols>
    <col min="1" max="1" width="10.7109375" style="5" customWidth="1"/>
    <col min="2" max="4" width="12.28515625" style="5" customWidth="1"/>
    <col min="5" max="8" width="10.7109375" style="5" customWidth="1"/>
    <col min="9" max="11" width="12.28515625" style="5" customWidth="1"/>
    <col min="12" max="15" width="12.85546875" style="5" customWidth="1"/>
    <col min="16" max="16384" width="9.140625" style="5"/>
  </cols>
  <sheetData>
    <row r="1" spans="1:16" ht="18.75" customHeight="1" x14ac:dyDescent="0.3">
      <c r="A1" s="1" t="s">
        <v>34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</row>
    <row r="2" spans="1:16" ht="12.7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 customHeight="1" x14ac:dyDescent="0.2">
      <c r="A4" s="47"/>
      <c r="B4" s="41" t="s">
        <v>5</v>
      </c>
      <c r="C4" s="39"/>
      <c r="D4" s="42"/>
      <c r="E4" s="114" t="s">
        <v>8</v>
      </c>
      <c r="F4" s="115"/>
      <c r="G4" s="116"/>
      <c r="H4" s="25"/>
      <c r="I4" s="25" t="s">
        <v>9</v>
      </c>
      <c r="J4" s="25" t="s">
        <v>9</v>
      </c>
      <c r="K4" s="25" t="s">
        <v>9</v>
      </c>
      <c r="L4" s="66"/>
      <c r="M4" s="62"/>
      <c r="N4" s="62"/>
      <c r="O4" s="62"/>
      <c r="P4" s="27"/>
    </row>
    <row r="5" spans="1:16" ht="12.75" customHeight="1" x14ac:dyDescent="0.2">
      <c r="A5" s="48" t="s">
        <v>0</v>
      </c>
      <c r="B5" s="25" t="s">
        <v>32</v>
      </c>
      <c r="C5" s="25" t="s">
        <v>46</v>
      </c>
      <c r="D5" s="25" t="s">
        <v>47</v>
      </c>
      <c r="E5" s="117" t="s">
        <v>6</v>
      </c>
      <c r="F5" s="117" t="s">
        <v>7</v>
      </c>
      <c r="G5" s="119" t="s">
        <v>48</v>
      </c>
      <c r="H5" s="24" t="s">
        <v>9</v>
      </c>
      <c r="I5" s="24" t="s">
        <v>10</v>
      </c>
      <c r="J5" s="24" t="s">
        <v>10</v>
      </c>
      <c r="K5" s="24" t="s">
        <v>10</v>
      </c>
      <c r="L5" s="66"/>
      <c r="M5" s="63"/>
      <c r="N5" s="63"/>
      <c r="O5" s="63"/>
      <c r="P5" s="27"/>
    </row>
    <row r="6" spans="1:16" ht="12.75" customHeight="1" x14ac:dyDescent="0.2">
      <c r="A6" s="34" t="s">
        <v>1</v>
      </c>
      <c r="B6" s="59" t="s">
        <v>2</v>
      </c>
      <c r="C6" s="12" t="s">
        <v>3</v>
      </c>
      <c r="D6" s="43" t="s">
        <v>4</v>
      </c>
      <c r="E6" s="118"/>
      <c r="F6" s="118"/>
      <c r="G6" s="120"/>
      <c r="H6" s="12" t="s">
        <v>8</v>
      </c>
      <c r="I6" s="12" t="s">
        <v>2</v>
      </c>
      <c r="J6" s="12" t="s">
        <v>3</v>
      </c>
      <c r="K6" s="12" t="s">
        <v>11</v>
      </c>
      <c r="L6" s="57"/>
      <c r="M6" s="29"/>
      <c r="N6" s="29"/>
      <c r="O6" s="64"/>
      <c r="P6" s="27"/>
    </row>
    <row r="7" spans="1:16" ht="12.75" customHeight="1" x14ac:dyDescent="0.2">
      <c r="A7" s="49">
        <v>1</v>
      </c>
      <c r="B7" s="44">
        <v>229.91</v>
      </c>
      <c r="C7" s="44">
        <v>229.91</v>
      </c>
      <c r="D7" s="44">
        <v>229.91</v>
      </c>
      <c r="E7" s="44">
        <v>23</v>
      </c>
      <c r="F7" s="44">
        <v>185</v>
      </c>
      <c r="G7" s="44">
        <v>0</v>
      </c>
      <c r="H7" s="45">
        <f t="shared" ref="H7:H30" si="0">SUM(E7:G7)</f>
        <v>208</v>
      </c>
      <c r="I7" s="44">
        <f t="shared" ref="I7:I30" si="1">SUM(B7,H7)</f>
        <v>437.90999999999997</v>
      </c>
      <c r="J7" s="44">
        <f t="shared" ref="J7:J30" si="2">SUM(C7,H7)</f>
        <v>437.90999999999997</v>
      </c>
      <c r="K7" s="44">
        <f t="shared" ref="K7:K30" si="3">SUM(D7,H7)</f>
        <v>437.90999999999997</v>
      </c>
      <c r="L7" s="67"/>
      <c r="M7" s="65"/>
      <c r="N7" s="65"/>
      <c r="O7" s="65"/>
      <c r="P7" s="27"/>
    </row>
    <row r="8" spans="1:16" ht="12.75" customHeight="1" x14ac:dyDescent="0.2">
      <c r="A8" s="14">
        <v>2</v>
      </c>
      <c r="B8" s="15">
        <f>A8*$B$7</f>
        <v>459.82</v>
      </c>
      <c r="C8" s="15">
        <f>A8*$C$7</f>
        <v>459.82</v>
      </c>
      <c r="D8" s="15">
        <f>A8*$D$7</f>
        <v>459.82</v>
      </c>
      <c r="E8" s="15">
        <v>25</v>
      </c>
      <c r="F8" s="44">
        <v>220</v>
      </c>
      <c r="G8" s="15">
        <v>0</v>
      </c>
      <c r="H8" s="45">
        <f t="shared" si="0"/>
        <v>245</v>
      </c>
      <c r="I8" s="15">
        <f t="shared" si="1"/>
        <v>704.81999999999994</v>
      </c>
      <c r="J8" s="15">
        <f t="shared" si="2"/>
        <v>704.81999999999994</v>
      </c>
      <c r="K8" s="15">
        <f t="shared" si="3"/>
        <v>704.81999999999994</v>
      </c>
      <c r="L8" s="67"/>
      <c r="M8" s="65"/>
      <c r="N8" s="65"/>
      <c r="O8" s="65"/>
    </row>
    <row r="9" spans="1:16" ht="12.75" customHeight="1" x14ac:dyDescent="0.2">
      <c r="A9" s="14">
        <v>3</v>
      </c>
      <c r="B9" s="15">
        <f t="shared" ref="B9:B12" si="4">A9*$B$7</f>
        <v>689.73</v>
      </c>
      <c r="C9" s="15">
        <f t="shared" ref="C9:C12" si="5">A9*$C$7</f>
        <v>689.73</v>
      </c>
      <c r="D9" s="15">
        <f t="shared" ref="D9:D12" si="6">A9*$D$7</f>
        <v>689.73</v>
      </c>
      <c r="E9" s="15">
        <v>27</v>
      </c>
      <c r="F9" s="44">
        <v>255</v>
      </c>
      <c r="G9" s="15">
        <v>0</v>
      </c>
      <c r="H9" s="45">
        <f t="shared" si="0"/>
        <v>282</v>
      </c>
      <c r="I9" s="15">
        <f t="shared" si="1"/>
        <v>971.73</v>
      </c>
      <c r="J9" s="15">
        <f t="shared" si="2"/>
        <v>971.73</v>
      </c>
      <c r="K9" s="15">
        <f t="shared" si="3"/>
        <v>971.73</v>
      </c>
      <c r="L9" s="67"/>
      <c r="M9" s="65"/>
      <c r="N9" s="65"/>
      <c r="O9" s="65"/>
    </row>
    <row r="10" spans="1:16" ht="12.75" customHeight="1" x14ac:dyDescent="0.2">
      <c r="A10" s="14">
        <v>4</v>
      </c>
      <c r="B10" s="15">
        <f t="shared" si="4"/>
        <v>919.64</v>
      </c>
      <c r="C10" s="15">
        <f t="shared" si="5"/>
        <v>919.64</v>
      </c>
      <c r="D10" s="15">
        <f t="shared" si="6"/>
        <v>919.64</v>
      </c>
      <c r="E10" s="15">
        <v>29</v>
      </c>
      <c r="F10" s="44">
        <v>290</v>
      </c>
      <c r="G10" s="15">
        <v>0</v>
      </c>
      <c r="H10" s="45">
        <f t="shared" si="0"/>
        <v>319</v>
      </c>
      <c r="I10" s="15">
        <f t="shared" si="1"/>
        <v>1238.6399999999999</v>
      </c>
      <c r="J10" s="15">
        <f t="shared" si="2"/>
        <v>1238.6399999999999</v>
      </c>
      <c r="K10" s="15">
        <f t="shared" si="3"/>
        <v>1238.6399999999999</v>
      </c>
      <c r="L10" s="67"/>
      <c r="M10" s="65"/>
      <c r="N10" s="65"/>
      <c r="O10" s="65"/>
    </row>
    <row r="11" spans="1:16" ht="12.75" customHeight="1" x14ac:dyDescent="0.2">
      <c r="A11" s="14">
        <v>5</v>
      </c>
      <c r="B11" s="15">
        <f t="shared" si="4"/>
        <v>1149.55</v>
      </c>
      <c r="C11" s="15">
        <f t="shared" si="5"/>
        <v>1149.55</v>
      </c>
      <c r="D11" s="15">
        <f t="shared" si="6"/>
        <v>1149.55</v>
      </c>
      <c r="E11" s="15">
        <v>31</v>
      </c>
      <c r="F11" s="44">
        <v>325</v>
      </c>
      <c r="G11" s="15">
        <v>0</v>
      </c>
      <c r="H11" s="45">
        <f t="shared" si="0"/>
        <v>356</v>
      </c>
      <c r="I11" s="15">
        <f t="shared" si="1"/>
        <v>1505.55</v>
      </c>
      <c r="J11" s="15">
        <f t="shared" si="2"/>
        <v>1505.55</v>
      </c>
      <c r="K11" s="15">
        <f t="shared" si="3"/>
        <v>1505.55</v>
      </c>
      <c r="L11" s="67"/>
      <c r="M11" s="65"/>
      <c r="N11" s="65"/>
      <c r="O11" s="65"/>
    </row>
    <row r="12" spans="1:16" ht="12.75" customHeight="1" x14ac:dyDescent="0.2">
      <c r="A12" s="14">
        <v>6</v>
      </c>
      <c r="B12" s="15">
        <f t="shared" si="4"/>
        <v>1379.46</v>
      </c>
      <c r="C12" s="15">
        <f t="shared" si="5"/>
        <v>1379.46</v>
      </c>
      <c r="D12" s="15">
        <f t="shared" si="6"/>
        <v>1379.46</v>
      </c>
      <c r="E12" s="15">
        <v>33</v>
      </c>
      <c r="F12" s="15">
        <v>360</v>
      </c>
      <c r="G12" s="15">
        <v>165</v>
      </c>
      <c r="H12" s="45">
        <f t="shared" si="0"/>
        <v>558</v>
      </c>
      <c r="I12" s="15">
        <f t="shared" si="1"/>
        <v>1937.46</v>
      </c>
      <c r="J12" s="15">
        <f t="shared" si="2"/>
        <v>1937.46</v>
      </c>
      <c r="K12" s="15">
        <f t="shared" si="3"/>
        <v>1937.46</v>
      </c>
      <c r="L12" s="67"/>
      <c r="M12" s="65"/>
      <c r="N12" s="65"/>
      <c r="O12" s="65"/>
    </row>
    <row r="13" spans="1:16" ht="12.75" customHeight="1" x14ac:dyDescent="0.2">
      <c r="A13" s="14">
        <v>7</v>
      </c>
      <c r="B13" s="15">
        <f t="shared" ref="B13:B30" si="7">A13*$B$7</f>
        <v>1609.37</v>
      </c>
      <c r="C13" s="15">
        <f t="shared" ref="C13:C30" si="8">A13*344.87</f>
        <v>2414.09</v>
      </c>
      <c r="D13" s="15">
        <f t="shared" ref="D13:D30" si="9">A13*731.81</f>
        <v>5122.67</v>
      </c>
      <c r="E13" s="15">
        <v>35</v>
      </c>
      <c r="F13" s="15">
        <v>360</v>
      </c>
      <c r="G13" s="15">
        <v>165</v>
      </c>
      <c r="H13" s="45">
        <f t="shared" si="0"/>
        <v>560</v>
      </c>
      <c r="I13" s="15">
        <f t="shared" si="1"/>
        <v>2169.37</v>
      </c>
      <c r="J13" s="15">
        <f t="shared" si="2"/>
        <v>2974.09</v>
      </c>
      <c r="K13" s="15">
        <f t="shared" si="3"/>
        <v>5682.67</v>
      </c>
      <c r="L13" s="67"/>
      <c r="M13" s="65"/>
      <c r="N13" s="65"/>
      <c r="O13" s="65"/>
    </row>
    <row r="14" spans="1:16" ht="12.75" customHeight="1" x14ac:dyDescent="0.2">
      <c r="A14" s="14">
        <v>8</v>
      </c>
      <c r="B14" s="15">
        <f t="shared" si="7"/>
        <v>1839.28</v>
      </c>
      <c r="C14" s="15">
        <f t="shared" si="8"/>
        <v>2758.96</v>
      </c>
      <c r="D14" s="15">
        <f t="shared" si="9"/>
        <v>5854.48</v>
      </c>
      <c r="E14" s="15">
        <v>37</v>
      </c>
      <c r="F14" s="15">
        <v>360</v>
      </c>
      <c r="G14" s="15">
        <v>165</v>
      </c>
      <c r="H14" s="45">
        <f t="shared" si="0"/>
        <v>562</v>
      </c>
      <c r="I14" s="15">
        <f t="shared" si="1"/>
        <v>2401.2799999999997</v>
      </c>
      <c r="J14" s="15">
        <f t="shared" si="2"/>
        <v>3320.96</v>
      </c>
      <c r="K14" s="15">
        <f t="shared" si="3"/>
        <v>6416.48</v>
      </c>
      <c r="L14" s="67"/>
      <c r="M14" s="65"/>
      <c r="N14" s="65"/>
      <c r="O14" s="65"/>
    </row>
    <row r="15" spans="1:16" ht="12.75" customHeight="1" x14ac:dyDescent="0.2">
      <c r="A15" s="14">
        <v>9</v>
      </c>
      <c r="B15" s="15">
        <f t="shared" si="7"/>
        <v>2069.19</v>
      </c>
      <c r="C15" s="15">
        <f t="shared" si="8"/>
        <v>3103.83</v>
      </c>
      <c r="D15" s="15">
        <f t="shared" si="9"/>
        <v>6586.2899999999991</v>
      </c>
      <c r="E15" s="15">
        <v>39</v>
      </c>
      <c r="F15" s="15">
        <v>360</v>
      </c>
      <c r="G15" s="15">
        <v>165</v>
      </c>
      <c r="H15" s="45">
        <f t="shared" si="0"/>
        <v>564</v>
      </c>
      <c r="I15" s="15">
        <f t="shared" si="1"/>
        <v>2633.19</v>
      </c>
      <c r="J15" s="15">
        <f t="shared" si="2"/>
        <v>3667.83</v>
      </c>
      <c r="K15" s="15">
        <f t="shared" si="3"/>
        <v>7150.2899999999991</v>
      </c>
      <c r="L15" s="67"/>
      <c r="M15" s="65"/>
      <c r="N15" s="65"/>
      <c r="O15" s="65"/>
    </row>
    <row r="16" spans="1:16" ht="12.75" customHeight="1" x14ac:dyDescent="0.2">
      <c r="A16" s="14">
        <v>10</v>
      </c>
      <c r="B16" s="15">
        <f t="shared" si="7"/>
        <v>2299.1</v>
      </c>
      <c r="C16" s="15">
        <f t="shared" si="8"/>
        <v>3448.7</v>
      </c>
      <c r="D16" s="15">
        <f t="shared" si="9"/>
        <v>7318.0999999999995</v>
      </c>
      <c r="E16" s="15">
        <v>41</v>
      </c>
      <c r="F16" s="15">
        <v>360</v>
      </c>
      <c r="G16" s="15">
        <v>165</v>
      </c>
      <c r="H16" s="45">
        <f t="shared" si="0"/>
        <v>566</v>
      </c>
      <c r="I16" s="15">
        <f t="shared" si="1"/>
        <v>2865.1</v>
      </c>
      <c r="J16" s="15">
        <f t="shared" si="2"/>
        <v>4014.7</v>
      </c>
      <c r="K16" s="15">
        <f t="shared" si="3"/>
        <v>7884.0999999999995</v>
      </c>
      <c r="L16" s="67"/>
      <c r="M16" s="65"/>
      <c r="N16" s="65"/>
      <c r="O16" s="65"/>
    </row>
    <row r="17" spans="1:15" ht="12.75" customHeight="1" x14ac:dyDescent="0.2">
      <c r="A17" s="14">
        <v>11</v>
      </c>
      <c r="B17" s="15">
        <f t="shared" si="7"/>
        <v>2529.0099999999998</v>
      </c>
      <c r="C17" s="15">
        <f t="shared" si="8"/>
        <v>3793.57</v>
      </c>
      <c r="D17" s="15">
        <f t="shared" si="9"/>
        <v>8049.91</v>
      </c>
      <c r="E17" s="15">
        <v>43</v>
      </c>
      <c r="F17" s="15">
        <v>360</v>
      </c>
      <c r="G17" s="15">
        <v>165</v>
      </c>
      <c r="H17" s="45">
        <f t="shared" si="0"/>
        <v>568</v>
      </c>
      <c r="I17" s="15">
        <f t="shared" si="1"/>
        <v>3097.0099999999998</v>
      </c>
      <c r="J17" s="15">
        <f t="shared" si="2"/>
        <v>4361.57</v>
      </c>
      <c r="K17" s="15">
        <f t="shared" si="3"/>
        <v>8617.91</v>
      </c>
      <c r="L17" s="67"/>
      <c r="M17" s="65"/>
      <c r="N17" s="65"/>
      <c r="O17" s="65"/>
    </row>
    <row r="18" spans="1:15" ht="12.75" customHeight="1" x14ac:dyDescent="0.2">
      <c r="A18" s="14">
        <v>12</v>
      </c>
      <c r="B18" s="15">
        <f t="shared" si="7"/>
        <v>2758.92</v>
      </c>
      <c r="C18" s="15">
        <f t="shared" si="8"/>
        <v>4138.4400000000005</v>
      </c>
      <c r="D18" s="15">
        <f t="shared" si="9"/>
        <v>8781.7199999999993</v>
      </c>
      <c r="E18" s="15">
        <v>45</v>
      </c>
      <c r="F18" s="15">
        <v>360</v>
      </c>
      <c r="G18" s="15">
        <v>165</v>
      </c>
      <c r="H18" s="45">
        <f t="shared" si="0"/>
        <v>570</v>
      </c>
      <c r="I18" s="15">
        <f t="shared" si="1"/>
        <v>3328.92</v>
      </c>
      <c r="J18" s="15">
        <f t="shared" si="2"/>
        <v>4708.4400000000005</v>
      </c>
      <c r="K18" s="15">
        <f t="shared" si="3"/>
        <v>9351.7199999999993</v>
      </c>
      <c r="L18" s="67"/>
      <c r="M18" s="65"/>
      <c r="N18" s="65"/>
      <c r="O18" s="65"/>
    </row>
    <row r="19" spans="1:15" ht="12.75" customHeight="1" x14ac:dyDescent="0.2">
      <c r="A19" s="14">
        <v>13</v>
      </c>
      <c r="B19" s="15">
        <f t="shared" si="7"/>
        <v>2988.83</v>
      </c>
      <c r="C19" s="15">
        <f t="shared" si="8"/>
        <v>4483.3100000000004</v>
      </c>
      <c r="D19" s="15">
        <f t="shared" si="9"/>
        <v>9513.5299999999988</v>
      </c>
      <c r="E19" s="15">
        <v>45</v>
      </c>
      <c r="F19" s="15">
        <v>360</v>
      </c>
      <c r="G19" s="15">
        <v>165</v>
      </c>
      <c r="H19" s="45">
        <f t="shared" si="0"/>
        <v>570</v>
      </c>
      <c r="I19" s="15">
        <f t="shared" si="1"/>
        <v>3558.83</v>
      </c>
      <c r="J19" s="15">
        <f t="shared" si="2"/>
        <v>5053.3100000000004</v>
      </c>
      <c r="K19" s="15">
        <f t="shared" si="3"/>
        <v>10083.529999999999</v>
      </c>
      <c r="L19" s="67"/>
      <c r="M19" s="65"/>
      <c r="N19" s="65"/>
      <c r="O19" s="65"/>
    </row>
    <row r="20" spans="1:15" ht="12.75" customHeight="1" x14ac:dyDescent="0.2">
      <c r="A20" s="14">
        <v>14</v>
      </c>
      <c r="B20" s="15">
        <f t="shared" si="7"/>
        <v>3218.74</v>
      </c>
      <c r="C20" s="15">
        <f t="shared" si="8"/>
        <v>4828.18</v>
      </c>
      <c r="D20" s="15">
        <f t="shared" si="9"/>
        <v>10245.34</v>
      </c>
      <c r="E20" s="15">
        <v>45</v>
      </c>
      <c r="F20" s="15">
        <v>360</v>
      </c>
      <c r="G20" s="15">
        <v>165</v>
      </c>
      <c r="H20" s="45">
        <f t="shared" si="0"/>
        <v>570</v>
      </c>
      <c r="I20" s="15">
        <f t="shared" si="1"/>
        <v>3788.74</v>
      </c>
      <c r="J20" s="15">
        <f t="shared" si="2"/>
        <v>5398.18</v>
      </c>
      <c r="K20" s="15">
        <f t="shared" si="3"/>
        <v>10815.34</v>
      </c>
      <c r="L20" s="67"/>
      <c r="M20" s="65"/>
      <c r="N20" s="65"/>
      <c r="O20" s="65"/>
    </row>
    <row r="21" spans="1:15" ht="12.75" customHeight="1" x14ac:dyDescent="0.2">
      <c r="A21" s="14">
        <v>15</v>
      </c>
      <c r="B21" s="15">
        <f t="shared" si="7"/>
        <v>3448.65</v>
      </c>
      <c r="C21" s="15">
        <f t="shared" si="8"/>
        <v>5173.05</v>
      </c>
      <c r="D21" s="15">
        <f t="shared" si="9"/>
        <v>10977.15</v>
      </c>
      <c r="E21" s="15">
        <v>45</v>
      </c>
      <c r="F21" s="15">
        <v>360</v>
      </c>
      <c r="G21" s="15">
        <v>165</v>
      </c>
      <c r="H21" s="45">
        <f t="shared" si="0"/>
        <v>570</v>
      </c>
      <c r="I21" s="15">
        <f t="shared" si="1"/>
        <v>4018.65</v>
      </c>
      <c r="J21" s="15">
        <f t="shared" si="2"/>
        <v>5743.05</v>
      </c>
      <c r="K21" s="15">
        <f t="shared" si="3"/>
        <v>11547.15</v>
      </c>
      <c r="L21" s="67"/>
      <c r="M21" s="65"/>
      <c r="N21" s="65"/>
      <c r="O21" s="65"/>
    </row>
    <row r="22" spans="1:15" ht="12.75" customHeight="1" x14ac:dyDescent="0.2">
      <c r="A22" s="14">
        <v>16</v>
      </c>
      <c r="B22" s="15">
        <f t="shared" si="7"/>
        <v>3678.56</v>
      </c>
      <c r="C22" s="15">
        <f t="shared" si="8"/>
        <v>5517.92</v>
      </c>
      <c r="D22" s="15">
        <f t="shared" si="9"/>
        <v>11708.96</v>
      </c>
      <c r="E22" s="15">
        <v>45</v>
      </c>
      <c r="F22" s="15">
        <v>360</v>
      </c>
      <c r="G22" s="15">
        <v>165</v>
      </c>
      <c r="H22" s="45">
        <f t="shared" si="0"/>
        <v>570</v>
      </c>
      <c r="I22" s="15">
        <f t="shared" si="1"/>
        <v>4248.5599999999995</v>
      </c>
      <c r="J22" s="15">
        <f t="shared" si="2"/>
        <v>6087.92</v>
      </c>
      <c r="K22" s="15">
        <f t="shared" si="3"/>
        <v>12278.96</v>
      </c>
      <c r="L22" s="67"/>
      <c r="M22" s="65"/>
      <c r="N22" s="65"/>
      <c r="O22" s="65"/>
    </row>
    <row r="23" spans="1:15" ht="12.75" customHeight="1" x14ac:dyDescent="0.2">
      <c r="A23" s="14">
        <v>17</v>
      </c>
      <c r="B23" s="15">
        <f t="shared" si="7"/>
        <v>3908.47</v>
      </c>
      <c r="C23" s="15">
        <f t="shared" si="8"/>
        <v>5862.79</v>
      </c>
      <c r="D23" s="15">
        <f t="shared" si="9"/>
        <v>12440.769999999999</v>
      </c>
      <c r="E23" s="15">
        <v>45</v>
      </c>
      <c r="F23" s="15">
        <v>360</v>
      </c>
      <c r="G23" s="15">
        <v>165</v>
      </c>
      <c r="H23" s="45">
        <f t="shared" si="0"/>
        <v>570</v>
      </c>
      <c r="I23" s="15">
        <f t="shared" si="1"/>
        <v>4478.4699999999993</v>
      </c>
      <c r="J23" s="15">
        <f t="shared" si="2"/>
        <v>6432.79</v>
      </c>
      <c r="K23" s="15">
        <f t="shared" si="3"/>
        <v>13010.769999999999</v>
      </c>
      <c r="L23" s="67"/>
      <c r="M23" s="65"/>
      <c r="N23" s="65"/>
      <c r="O23" s="65"/>
    </row>
    <row r="24" spans="1:15" ht="12.75" customHeight="1" x14ac:dyDescent="0.2">
      <c r="A24" s="14">
        <v>18</v>
      </c>
      <c r="B24" s="15">
        <f t="shared" si="7"/>
        <v>4138.38</v>
      </c>
      <c r="C24" s="15">
        <f t="shared" si="8"/>
        <v>6207.66</v>
      </c>
      <c r="D24" s="15">
        <f t="shared" si="9"/>
        <v>13172.579999999998</v>
      </c>
      <c r="E24" s="15">
        <v>45</v>
      </c>
      <c r="F24" s="15">
        <v>360</v>
      </c>
      <c r="G24" s="15">
        <v>165</v>
      </c>
      <c r="H24" s="45">
        <f t="shared" si="0"/>
        <v>570</v>
      </c>
      <c r="I24" s="15">
        <f t="shared" si="1"/>
        <v>4708.38</v>
      </c>
      <c r="J24" s="15">
        <f t="shared" si="2"/>
        <v>6777.66</v>
      </c>
      <c r="K24" s="15">
        <f t="shared" si="3"/>
        <v>13742.579999999998</v>
      </c>
      <c r="L24" s="67"/>
      <c r="M24" s="65"/>
      <c r="N24" s="65"/>
      <c r="O24" s="65"/>
    </row>
    <row r="25" spans="1:15" ht="12.75" customHeight="1" x14ac:dyDescent="0.2">
      <c r="A25" s="14">
        <v>19</v>
      </c>
      <c r="B25" s="15">
        <f t="shared" si="7"/>
        <v>4368.29</v>
      </c>
      <c r="C25" s="15">
        <f t="shared" si="8"/>
        <v>6552.53</v>
      </c>
      <c r="D25" s="15">
        <f t="shared" si="9"/>
        <v>13904.39</v>
      </c>
      <c r="E25" s="15">
        <v>45</v>
      </c>
      <c r="F25" s="15">
        <v>360</v>
      </c>
      <c r="G25" s="15">
        <v>165</v>
      </c>
      <c r="H25" s="45">
        <f t="shared" si="0"/>
        <v>570</v>
      </c>
      <c r="I25" s="15">
        <f t="shared" si="1"/>
        <v>4938.29</v>
      </c>
      <c r="J25" s="15">
        <f t="shared" si="2"/>
        <v>7122.53</v>
      </c>
      <c r="K25" s="15">
        <f t="shared" si="3"/>
        <v>14474.39</v>
      </c>
      <c r="L25" s="67"/>
      <c r="M25" s="65"/>
      <c r="N25" s="65"/>
      <c r="O25" s="65"/>
    </row>
    <row r="26" spans="1:15" ht="12.75" customHeight="1" x14ac:dyDescent="0.2">
      <c r="A26" s="14">
        <v>20</v>
      </c>
      <c r="B26" s="15">
        <f t="shared" si="7"/>
        <v>4598.2</v>
      </c>
      <c r="C26" s="15">
        <f t="shared" si="8"/>
        <v>6897.4</v>
      </c>
      <c r="D26" s="15">
        <f t="shared" si="9"/>
        <v>14636.199999999999</v>
      </c>
      <c r="E26" s="15">
        <v>45</v>
      </c>
      <c r="F26" s="15">
        <v>360</v>
      </c>
      <c r="G26" s="15">
        <v>165</v>
      </c>
      <c r="H26" s="45">
        <f t="shared" si="0"/>
        <v>570</v>
      </c>
      <c r="I26" s="15">
        <f t="shared" si="1"/>
        <v>5168.2</v>
      </c>
      <c r="J26" s="15">
        <f t="shared" si="2"/>
        <v>7467.4</v>
      </c>
      <c r="K26" s="15">
        <f t="shared" si="3"/>
        <v>15206.199999999999</v>
      </c>
      <c r="L26" s="67"/>
      <c r="M26" s="65"/>
      <c r="N26" s="65"/>
      <c r="O26" s="65"/>
    </row>
    <row r="27" spans="1:15" ht="12.75" customHeight="1" x14ac:dyDescent="0.2">
      <c r="A27" s="14">
        <v>21</v>
      </c>
      <c r="B27" s="15">
        <f t="shared" si="7"/>
        <v>4828.1099999999997</v>
      </c>
      <c r="C27" s="15">
        <f t="shared" si="8"/>
        <v>7242.27</v>
      </c>
      <c r="D27" s="15">
        <f t="shared" si="9"/>
        <v>15368.009999999998</v>
      </c>
      <c r="E27" s="15">
        <v>45</v>
      </c>
      <c r="F27" s="15">
        <v>360</v>
      </c>
      <c r="G27" s="15">
        <v>165</v>
      </c>
      <c r="H27" s="45">
        <f t="shared" si="0"/>
        <v>570</v>
      </c>
      <c r="I27" s="15">
        <f t="shared" si="1"/>
        <v>5398.11</v>
      </c>
      <c r="J27" s="15">
        <f t="shared" si="2"/>
        <v>7812.27</v>
      </c>
      <c r="K27" s="15">
        <f t="shared" si="3"/>
        <v>15938.009999999998</v>
      </c>
      <c r="L27" s="67"/>
      <c r="M27" s="65"/>
      <c r="N27" s="65"/>
      <c r="O27" s="65"/>
    </row>
    <row r="28" spans="1:15" ht="12.75" customHeight="1" x14ac:dyDescent="0.2">
      <c r="A28" s="14">
        <v>22</v>
      </c>
      <c r="B28" s="15">
        <f t="shared" si="7"/>
        <v>5058.0199999999995</v>
      </c>
      <c r="C28" s="15">
        <f t="shared" si="8"/>
        <v>7587.14</v>
      </c>
      <c r="D28" s="15">
        <f t="shared" si="9"/>
        <v>16099.82</v>
      </c>
      <c r="E28" s="15">
        <v>45</v>
      </c>
      <c r="F28" s="15">
        <v>360</v>
      </c>
      <c r="G28" s="15">
        <v>165</v>
      </c>
      <c r="H28" s="45">
        <f t="shared" si="0"/>
        <v>570</v>
      </c>
      <c r="I28" s="15">
        <f t="shared" si="1"/>
        <v>5628.0199999999995</v>
      </c>
      <c r="J28" s="15">
        <f t="shared" si="2"/>
        <v>8157.14</v>
      </c>
      <c r="K28" s="15">
        <f t="shared" si="3"/>
        <v>16669.82</v>
      </c>
      <c r="L28" s="67"/>
      <c r="M28" s="65"/>
      <c r="N28" s="65"/>
      <c r="O28" s="65"/>
    </row>
    <row r="29" spans="1:15" ht="12.75" customHeight="1" x14ac:dyDescent="0.2">
      <c r="A29" s="14">
        <v>23</v>
      </c>
      <c r="B29" s="15">
        <f t="shared" si="7"/>
        <v>5287.93</v>
      </c>
      <c r="C29" s="15">
        <f t="shared" si="8"/>
        <v>7932.01</v>
      </c>
      <c r="D29" s="15">
        <f t="shared" si="9"/>
        <v>16831.629999999997</v>
      </c>
      <c r="E29" s="15">
        <v>45</v>
      </c>
      <c r="F29" s="15">
        <v>360</v>
      </c>
      <c r="G29" s="15">
        <v>165</v>
      </c>
      <c r="H29" s="45">
        <f t="shared" si="0"/>
        <v>570</v>
      </c>
      <c r="I29" s="15">
        <f t="shared" si="1"/>
        <v>5857.93</v>
      </c>
      <c r="J29" s="15">
        <f t="shared" si="2"/>
        <v>8502.01</v>
      </c>
      <c r="K29" s="15">
        <f t="shared" si="3"/>
        <v>17401.629999999997</v>
      </c>
      <c r="L29" s="67"/>
      <c r="M29" s="65"/>
      <c r="N29" s="65"/>
      <c r="O29" s="65"/>
    </row>
    <row r="30" spans="1:15" ht="12.75" customHeight="1" x14ac:dyDescent="0.2">
      <c r="A30" s="14">
        <v>24</v>
      </c>
      <c r="B30" s="15">
        <f t="shared" si="7"/>
        <v>5517.84</v>
      </c>
      <c r="C30" s="15">
        <f t="shared" si="8"/>
        <v>8276.880000000001</v>
      </c>
      <c r="D30" s="15">
        <f t="shared" si="9"/>
        <v>17563.439999999999</v>
      </c>
      <c r="E30" s="15">
        <v>45</v>
      </c>
      <c r="F30" s="15">
        <v>360</v>
      </c>
      <c r="G30" s="15">
        <v>165</v>
      </c>
      <c r="H30" s="45">
        <f t="shared" si="0"/>
        <v>570</v>
      </c>
      <c r="I30" s="15">
        <f t="shared" si="1"/>
        <v>6087.84</v>
      </c>
      <c r="J30" s="15">
        <f t="shared" si="2"/>
        <v>8846.880000000001</v>
      </c>
      <c r="K30" s="15">
        <f t="shared" si="3"/>
        <v>18133.439999999999</v>
      </c>
      <c r="L30" s="67"/>
      <c r="M30" s="65"/>
      <c r="N30" s="65"/>
      <c r="O30" s="65"/>
    </row>
    <row r="31" spans="1:15" ht="12.75" customHeight="1" x14ac:dyDescent="0.2"/>
    <row r="32" spans="1:15" ht="12.75" customHeight="1" x14ac:dyDescent="0.2"/>
    <row r="33" spans="1:6" ht="12.75" customHeight="1" x14ac:dyDescent="0.2">
      <c r="A33" s="27"/>
      <c r="B33" s="27" t="s">
        <v>43</v>
      </c>
    </row>
    <row r="34" spans="1:6" ht="12.75" customHeight="1" x14ac:dyDescent="0.2">
      <c r="B34" s="60" t="s">
        <v>13</v>
      </c>
    </row>
    <row r="35" spans="1:6" ht="12.75" customHeight="1" x14ac:dyDescent="0.2">
      <c r="B35" s="27" t="s">
        <v>26</v>
      </c>
    </row>
    <row r="36" spans="1:6" ht="12.75" customHeight="1" x14ac:dyDescent="0.2">
      <c r="B36" s="27" t="s">
        <v>44</v>
      </c>
    </row>
    <row r="37" spans="1:6" ht="12.75" customHeight="1" x14ac:dyDescent="0.2">
      <c r="B37" s="27"/>
    </row>
    <row r="38" spans="1:6" x14ac:dyDescent="0.2">
      <c r="A38" s="27"/>
      <c r="B38" s="27"/>
    </row>
    <row r="39" spans="1:6" ht="9.75" customHeight="1" x14ac:dyDescent="0.2">
      <c r="B39" s="81"/>
      <c r="C39" s="113" t="s">
        <v>14</v>
      </c>
      <c r="D39" s="113"/>
      <c r="E39" s="113"/>
      <c r="F39" s="113"/>
    </row>
    <row r="40" spans="1:6" x14ac:dyDescent="0.2">
      <c r="B40" s="81"/>
      <c r="C40" s="113" t="s">
        <v>15</v>
      </c>
      <c r="D40" s="113"/>
      <c r="E40" s="113"/>
      <c r="F40" s="113"/>
    </row>
    <row r="41" spans="1:6" x14ac:dyDescent="0.2">
      <c r="B41" s="81"/>
      <c r="C41" s="100" t="s">
        <v>16</v>
      </c>
      <c r="D41" s="100" t="s">
        <v>17</v>
      </c>
      <c r="E41" s="100" t="s">
        <v>18</v>
      </c>
      <c r="F41" s="100" t="s">
        <v>19</v>
      </c>
    </row>
    <row r="42" spans="1:6" x14ac:dyDescent="0.2">
      <c r="B42" s="81" t="s">
        <v>20</v>
      </c>
      <c r="C42" s="83">
        <v>580</v>
      </c>
      <c r="D42" s="83">
        <v>377</v>
      </c>
      <c r="E42" s="83">
        <v>377</v>
      </c>
      <c r="F42" s="83">
        <v>305</v>
      </c>
    </row>
    <row r="43" spans="1:6" x14ac:dyDescent="0.2">
      <c r="B43" s="81" t="s">
        <v>21</v>
      </c>
      <c r="C43" s="83">
        <v>716</v>
      </c>
      <c r="D43" s="83">
        <v>466</v>
      </c>
      <c r="E43" s="83">
        <v>466</v>
      </c>
      <c r="F43" s="83">
        <v>377</v>
      </c>
    </row>
    <row r="44" spans="1:6" x14ac:dyDescent="0.2">
      <c r="B44" s="81" t="s">
        <v>22</v>
      </c>
      <c r="C44" s="84">
        <v>1289</v>
      </c>
      <c r="D44" s="83">
        <v>839</v>
      </c>
      <c r="E44" s="83">
        <v>839</v>
      </c>
      <c r="F44" s="83">
        <v>679</v>
      </c>
    </row>
    <row r="45" spans="1:6" x14ac:dyDescent="0.2">
      <c r="B45" s="81" t="s">
        <v>23</v>
      </c>
      <c r="C45" s="85">
        <v>2721</v>
      </c>
      <c r="D45" s="85">
        <v>1772</v>
      </c>
      <c r="E45" s="85">
        <v>1772</v>
      </c>
      <c r="F45" s="85">
        <v>1435</v>
      </c>
    </row>
    <row r="46" spans="1:6" x14ac:dyDescent="0.2">
      <c r="B46" s="81" t="s">
        <v>23</v>
      </c>
      <c r="C46" s="85">
        <v>2721</v>
      </c>
      <c r="D46" s="85">
        <v>1772</v>
      </c>
      <c r="E46" s="85">
        <v>1772</v>
      </c>
      <c r="F46" s="85">
        <v>1435</v>
      </c>
    </row>
  </sheetData>
  <mergeCells count="6">
    <mergeCell ref="C40:F40"/>
    <mergeCell ref="C39:F39"/>
    <mergeCell ref="E4:G4"/>
    <mergeCell ref="E5:E6"/>
    <mergeCell ref="F5:F6"/>
    <mergeCell ref="G5:G6"/>
  </mergeCells>
  <pageMargins left="0.2" right="0.2" top="0.25" bottom="0.2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activeCell="C13" sqref="C13:C30"/>
    </sheetView>
  </sheetViews>
  <sheetFormatPr defaultColWidth="9.140625" defaultRowHeight="12.75" x14ac:dyDescent="0.2"/>
  <cols>
    <col min="1" max="1" width="15.7109375" style="79" customWidth="1"/>
    <col min="2" max="11" width="15.7109375" style="5" customWidth="1"/>
    <col min="12" max="16384" width="9.140625" style="5"/>
  </cols>
  <sheetData>
    <row r="1" spans="1:11" ht="18.75" x14ac:dyDescent="0.3">
      <c r="A1" s="130" t="s">
        <v>82</v>
      </c>
      <c r="B1" s="130"/>
      <c r="C1" s="130"/>
      <c r="D1" s="130"/>
      <c r="E1" s="130"/>
      <c r="F1" s="130"/>
      <c r="G1" s="130"/>
      <c r="H1" s="4"/>
    </row>
    <row r="2" spans="1:11" x14ac:dyDescent="0.2">
      <c r="B2" s="4"/>
      <c r="C2" s="4"/>
      <c r="D2" s="4"/>
      <c r="E2" s="4"/>
      <c r="F2" s="4"/>
      <c r="G2" s="4"/>
      <c r="H2" s="4"/>
    </row>
    <row r="3" spans="1:11" x14ac:dyDescent="0.2">
      <c r="B3" s="4"/>
      <c r="C3" s="4"/>
      <c r="D3" s="4"/>
      <c r="E3" s="4"/>
      <c r="F3" s="4"/>
      <c r="G3" s="4"/>
      <c r="H3" s="4"/>
    </row>
    <row r="4" spans="1:11" x14ac:dyDescent="0.2">
      <c r="A4" s="19"/>
      <c r="B4" s="41" t="s">
        <v>5</v>
      </c>
      <c r="C4" s="42"/>
      <c r="D4" s="6" t="s">
        <v>8</v>
      </c>
      <c r="E4" s="7"/>
      <c r="F4" s="25" t="s">
        <v>9</v>
      </c>
      <c r="G4" s="25" t="s">
        <v>9</v>
      </c>
      <c r="H4" s="66"/>
      <c r="I4" s="62"/>
      <c r="J4" s="62"/>
      <c r="K4" s="62"/>
    </row>
    <row r="5" spans="1:11" x14ac:dyDescent="0.2">
      <c r="A5" s="18" t="s">
        <v>0</v>
      </c>
      <c r="B5" s="32" t="s">
        <v>72</v>
      </c>
      <c r="C5" s="38" t="s">
        <v>73</v>
      </c>
      <c r="D5" s="132" t="s">
        <v>6</v>
      </c>
      <c r="E5" s="132" t="s">
        <v>12</v>
      </c>
      <c r="F5" s="24" t="s">
        <v>10</v>
      </c>
      <c r="G5" s="24" t="s">
        <v>10</v>
      </c>
      <c r="H5" s="66"/>
      <c r="I5" s="62"/>
      <c r="J5" s="62"/>
      <c r="K5" s="62"/>
    </row>
    <row r="6" spans="1:11" x14ac:dyDescent="0.2">
      <c r="A6" s="13" t="s">
        <v>1</v>
      </c>
      <c r="B6" s="59" t="s">
        <v>2</v>
      </c>
      <c r="C6" s="12" t="s">
        <v>4</v>
      </c>
      <c r="D6" s="133"/>
      <c r="E6" s="133"/>
      <c r="F6" s="12" t="s">
        <v>2</v>
      </c>
      <c r="G6" s="12" t="s">
        <v>11</v>
      </c>
      <c r="H6" s="57"/>
      <c r="I6" s="29"/>
      <c r="J6" s="29"/>
      <c r="K6" s="64"/>
    </row>
    <row r="7" spans="1:11" ht="12.75" customHeight="1" x14ac:dyDescent="0.2">
      <c r="A7" s="80">
        <v>1</v>
      </c>
      <c r="B7" s="44">
        <v>256.82</v>
      </c>
      <c r="C7" s="44">
        <v>256.82</v>
      </c>
      <c r="D7" s="15">
        <v>34</v>
      </c>
      <c r="E7" s="15">
        <f>D7</f>
        <v>34</v>
      </c>
      <c r="F7" s="15">
        <f>SUM(B7,E7)</f>
        <v>290.82</v>
      </c>
      <c r="G7" s="16">
        <f>SUM(C7,E7)</f>
        <v>290.82</v>
      </c>
      <c r="H7" s="67"/>
      <c r="I7" s="65"/>
      <c r="J7" s="65"/>
      <c r="K7" s="65"/>
    </row>
    <row r="8" spans="1:11" ht="12.75" customHeight="1" x14ac:dyDescent="0.2">
      <c r="A8" s="80">
        <v>2</v>
      </c>
      <c r="B8" s="44">
        <f>A8*$B$7</f>
        <v>513.64</v>
      </c>
      <c r="C8" s="44">
        <f>A8*$C$7</f>
        <v>513.64</v>
      </c>
      <c r="D8" s="15">
        <v>34</v>
      </c>
      <c r="E8" s="15">
        <f t="shared" ref="E8:E30" si="0">D8</f>
        <v>34</v>
      </c>
      <c r="F8" s="15">
        <f t="shared" ref="F8:F30" si="1">SUM(B8,E8)</f>
        <v>547.64</v>
      </c>
      <c r="G8" s="16">
        <f t="shared" ref="G8:G30" si="2">SUM(C8,E8)</f>
        <v>547.64</v>
      </c>
      <c r="H8" s="67"/>
      <c r="I8" s="65"/>
      <c r="J8" s="65"/>
      <c r="K8" s="65"/>
    </row>
    <row r="9" spans="1:11" ht="12.75" customHeight="1" x14ac:dyDescent="0.2">
      <c r="A9" s="80">
        <v>3</v>
      </c>
      <c r="B9" s="44">
        <f t="shared" ref="B9:B30" si="3">A9*$B$7</f>
        <v>770.46</v>
      </c>
      <c r="C9" s="44">
        <f t="shared" ref="C9:C12" si="4">A9*$C$7</f>
        <v>770.46</v>
      </c>
      <c r="D9" s="15">
        <v>34</v>
      </c>
      <c r="E9" s="15">
        <f t="shared" si="0"/>
        <v>34</v>
      </c>
      <c r="F9" s="15">
        <f t="shared" si="1"/>
        <v>804.46</v>
      </c>
      <c r="G9" s="16">
        <f t="shared" si="2"/>
        <v>804.46</v>
      </c>
      <c r="H9" s="67"/>
      <c r="I9" s="65"/>
      <c r="J9" s="65"/>
      <c r="K9" s="65"/>
    </row>
    <row r="10" spans="1:11" ht="12.75" customHeight="1" x14ac:dyDescent="0.2">
      <c r="A10" s="80">
        <v>4</v>
      </c>
      <c r="B10" s="44">
        <f t="shared" si="3"/>
        <v>1027.28</v>
      </c>
      <c r="C10" s="44">
        <f t="shared" si="4"/>
        <v>1027.28</v>
      </c>
      <c r="D10" s="15">
        <v>34</v>
      </c>
      <c r="E10" s="15">
        <f t="shared" si="0"/>
        <v>34</v>
      </c>
      <c r="F10" s="15">
        <f t="shared" si="1"/>
        <v>1061.28</v>
      </c>
      <c r="G10" s="16">
        <f t="shared" si="2"/>
        <v>1061.28</v>
      </c>
      <c r="H10" s="67"/>
      <c r="I10" s="65"/>
      <c r="J10" s="65"/>
      <c r="K10" s="65"/>
    </row>
    <row r="11" spans="1:11" ht="12.75" customHeight="1" x14ac:dyDescent="0.2">
      <c r="A11" s="80">
        <v>5</v>
      </c>
      <c r="B11" s="44">
        <f t="shared" si="3"/>
        <v>1284.0999999999999</v>
      </c>
      <c r="C11" s="44">
        <f t="shared" si="4"/>
        <v>1284.0999999999999</v>
      </c>
      <c r="D11" s="15">
        <v>34</v>
      </c>
      <c r="E11" s="15">
        <f t="shared" si="0"/>
        <v>34</v>
      </c>
      <c r="F11" s="15">
        <f t="shared" si="1"/>
        <v>1318.1</v>
      </c>
      <c r="G11" s="16">
        <f t="shared" si="2"/>
        <v>1318.1</v>
      </c>
      <c r="H11" s="67"/>
      <c r="I11" s="65"/>
      <c r="J11" s="65"/>
      <c r="K11" s="65"/>
    </row>
    <row r="12" spans="1:11" ht="12.75" customHeight="1" x14ac:dyDescent="0.2">
      <c r="A12" s="80">
        <v>6</v>
      </c>
      <c r="B12" s="44">
        <f t="shared" si="3"/>
        <v>1540.92</v>
      </c>
      <c r="C12" s="44">
        <f t="shared" si="4"/>
        <v>1540.92</v>
      </c>
      <c r="D12" s="15">
        <v>34</v>
      </c>
      <c r="E12" s="15">
        <f t="shared" si="0"/>
        <v>34</v>
      </c>
      <c r="F12" s="15">
        <f t="shared" si="1"/>
        <v>1574.92</v>
      </c>
      <c r="G12" s="16">
        <f t="shared" si="2"/>
        <v>1574.92</v>
      </c>
      <c r="H12" s="67"/>
      <c r="I12" s="65"/>
      <c r="J12" s="65"/>
      <c r="K12" s="65"/>
    </row>
    <row r="13" spans="1:11" ht="12.75" customHeight="1" x14ac:dyDescent="0.2">
      <c r="A13" s="80">
        <v>7</v>
      </c>
      <c r="B13" s="44">
        <f t="shared" si="3"/>
        <v>1797.74</v>
      </c>
      <c r="C13" s="15">
        <f t="shared" ref="C13:C30" si="5">A13*464.36</f>
        <v>3250.52</v>
      </c>
      <c r="D13" s="15">
        <v>34</v>
      </c>
      <c r="E13" s="15">
        <f t="shared" si="0"/>
        <v>34</v>
      </c>
      <c r="F13" s="15">
        <f t="shared" si="1"/>
        <v>1831.74</v>
      </c>
      <c r="G13" s="16">
        <f t="shared" si="2"/>
        <v>3284.52</v>
      </c>
      <c r="H13" s="67"/>
      <c r="I13" s="65"/>
      <c r="J13" s="65"/>
      <c r="K13" s="65"/>
    </row>
    <row r="14" spans="1:11" ht="12.75" customHeight="1" x14ac:dyDescent="0.2">
      <c r="A14" s="80">
        <v>8</v>
      </c>
      <c r="B14" s="44">
        <f t="shared" si="3"/>
        <v>2054.56</v>
      </c>
      <c r="C14" s="15">
        <f t="shared" si="5"/>
        <v>3714.88</v>
      </c>
      <c r="D14" s="15">
        <v>34</v>
      </c>
      <c r="E14" s="15">
        <f t="shared" si="0"/>
        <v>34</v>
      </c>
      <c r="F14" s="15">
        <f t="shared" si="1"/>
        <v>2088.56</v>
      </c>
      <c r="G14" s="16">
        <f t="shared" si="2"/>
        <v>3748.88</v>
      </c>
      <c r="H14" s="67"/>
      <c r="I14" s="65"/>
      <c r="J14" s="65"/>
      <c r="K14" s="65"/>
    </row>
    <row r="15" spans="1:11" ht="12.75" customHeight="1" x14ac:dyDescent="0.2">
      <c r="A15" s="80">
        <v>9</v>
      </c>
      <c r="B15" s="44">
        <f t="shared" si="3"/>
        <v>2311.38</v>
      </c>
      <c r="C15" s="15">
        <f t="shared" si="5"/>
        <v>4179.24</v>
      </c>
      <c r="D15" s="15">
        <v>34</v>
      </c>
      <c r="E15" s="15">
        <f t="shared" si="0"/>
        <v>34</v>
      </c>
      <c r="F15" s="15">
        <f t="shared" si="1"/>
        <v>2345.38</v>
      </c>
      <c r="G15" s="16">
        <f t="shared" si="2"/>
        <v>4213.24</v>
      </c>
      <c r="H15" s="67"/>
      <c r="I15" s="65"/>
      <c r="J15" s="65"/>
      <c r="K15" s="65"/>
    </row>
    <row r="16" spans="1:11" ht="12.75" customHeight="1" x14ac:dyDescent="0.2">
      <c r="A16" s="80">
        <v>10</v>
      </c>
      <c r="B16" s="44">
        <f t="shared" si="3"/>
        <v>2568.1999999999998</v>
      </c>
      <c r="C16" s="15">
        <f t="shared" si="5"/>
        <v>4643.6000000000004</v>
      </c>
      <c r="D16" s="15">
        <v>34</v>
      </c>
      <c r="E16" s="15">
        <f t="shared" si="0"/>
        <v>34</v>
      </c>
      <c r="F16" s="15">
        <f t="shared" si="1"/>
        <v>2602.1999999999998</v>
      </c>
      <c r="G16" s="16">
        <f t="shared" si="2"/>
        <v>4677.6000000000004</v>
      </c>
      <c r="H16" s="67"/>
      <c r="I16" s="65"/>
      <c r="J16" s="65"/>
      <c r="K16" s="65"/>
    </row>
    <row r="17" spans="1:11" ht="12.75" customHeight="1" x14ac:dyDescent="0.2">
      <c r="A17" s="80">
        <v>11</v>
      </c>
      <c r="B17" s="44">
        <f t="shared" si="3"/>
        <v>2825.02</v>
      </c>
      <c r="C17" s="15">
        <f t="shared" si="5"/>
        <v>5107.96</v>
      </c>
      <c r="D17" s="15">
        <v>34</v>
      </c>
      <c r="E17" s="15">
        <f t="shared" si="0"/>
        <v>34</v>
      </c>
      <c r="F17" s="15">
        <f t="shared" si="1"/>
        <v>2859.02</v>
      </c>
      <c r="G17" s="16">
        <f t="shared" si="2"/>
        <v>5141.96</v>
      </c>
      <c r="H17" s="67"/>
      <c r="I17" s="65"/>
      <c r="J17" s="65"/>
      <c r="K17" s="65"/>
    </row>
    <row r="18" spans="1:11" ht="12.75" customHeight="1" x14ac:dyDescent="0.2">
      <c r="A18" s="80">
        <v>12</v>
      </c>
      <c r="B18" s="44">
        <f t="shared" si="3"/>
        <v>3081.84</v>
      </c>
      <c r="C18" s="15">
        <f t="shared" si="5"/>
        <v>5572.32</v>
      </c>
      <c r="D18" s="15">
        <v>34</v>
      </c>
      <c r="E18" s="15">
        <f t="shared" si="0"/>
        <v>34</v>
      </c>
      <c r="F18" s="15">
        <f t="shared" si="1"/>
        <v>3115.84</v>
      </c>
      <c r="G18" s="16">
        <f t="shared" si="2"/>
        <v>5606.32</v>
      </c>
      <c r="H18" s="67"/>
      <c r="I18" s="65"/>
      <c r="J18" s="65"/>
      <c r="K18" s="65"/>
    </row>
    <row r="19" spans="1:11" ht="12.75" customHeight="1" x14ac:dyDescent="0.2">
      <c r="A19" s="80">
        <v>13</v>
      </c>
      <c r="B19" s="44">
        <f t="shared" si="3"/>
        <v>3338.66</v>
      </c>
      <c r="C19" s="15">
        <f t="shared" si="5"/>
        <v>6036.68</v>
      </c>
      <c r="D19" s="15">
        <v>34</v>
      </c>
      <c r="E19" s="15">
        <f t="shared" si="0"/>
        <v>34</v>
      </c>
      <c r="F19" s="15">
        <f t="shared" si="1"/>
        <v>3372.66</v>
      </c>
      <c r="G19" s="16">
        <f t="shared" si="2"/>
        <v>6070.68</v>
      </c>
      <c r="H19" s="67"/>
      <c r="I19" s="65"/>
      <c r="J19" s="65"/>
      <c r="K19" s="65"/>
    </row>
    <row r="20" spans="1:11" ht="12.75" customHeight="1" x14ac:dyDescent="0.2">
      <c r="A20" s="80">
        <v>14</v>
      </c>
      <c r="B20" s="44">
        <f t="shared" si="3"/>
        <v>3595.48</v>
      </c>
      <c r="C20" s="15">
        <f t="shared" si="5"/>
        <v>6501.04</v>
      </c>
      <c r="D20" s="15">
        <v>34</v>
      </c>
      <c r="E20" s="15">
        <f t="shared" si="0"/>
        <v>34</v>
      </c>
      <c r="F20" s="15">
        <f t="shared" si="1"/>
        <v>3629.48</v>
      </c>
      <c r="G20" s="16">
        <f t="shared" si="2"/>
        <v>6535.04</v>
      </c>
      <c r="H20" s="67"/>
      <c r="I20" s="65"/>
      <c r="J20" s="65"/>
      <c r="K20" s="65"/>
    </row>
    <row r="21" spans="1:11" ht="12.75" customHeight="1" x14ac:dyDescent="0.2">
      <c r="A21" s="80">
        <v>15</v>
      </c>
      <c r="B21" s="44">
        <f t="shared" si="3"/>
        <v>3852.2999999999997</v>
      </c>
      <c r="C21" s="15">
        <f t="shared" si="5"/>
        <v>6965.4000000000005</v>
      </c>
      <c r="D21" s="15">
        <v>34</v>
      </c>
      <c r="E21" s="15">
        <f t="shared" si="0"/>
        <v>34</v>
      </c>
      <c r="F21" s="15">
        <f t="shared" si="1"/>
        <v>3886.2999999999997</v>
      </c>
      <c r="G21" s="16">
        <f t="shared" si="2"/>
        <v>6999.4000000000005</v>
      </c>
      <c r="H21" s="67"/>
      <c r="I21" s="65"/>
      <c r="J21" s="65"/>
      <c r="K21" s="65"/>
    </row>
    <row r="22" spans="1:11" ht="12.75" customHeight="1" x14ac:dyDescent="0.2">
      <c r="A22" s="80">
        <v>16</v>
      </c>
      <c r="B22" s="44">
        <f t="shared" si="3"/>
        <v>4109.12</v>
      </c>
      <c r="C22" s="15">
        <f t="shared" si="5"/>
        <v>7429.76</v>
      </c>
      <c r="D22" s="15">
        <v>34</v>
      </c>
      <c r="E22" s="15">
        <f t="shared" si="0"/>
        <v>34</v>
      </c>
      <c r="F22" s="15">
        <f t="shared" si="1"/>
        <v>4143.12</v>
      </c>
      <c r="G22" s="16">
        <f t="shared" si="2"/>
        <v>7463.76</v>
      </c>
      <c r="H22" s="67"/>
      <c r="I22" s="65"/>
      <c r="J22" s="65"/>
      <c r="K22" s="65"/>
    </row>
    <row r="23" spans="1:11" ht="12.75" customHeight="1" x14ac:dyDescent="0.2">
      <c r="A23" s="80">
        <v>17</v>
      </c>
      <c r="B23" s="44">
        <f t="shared" si="3"/>
        <v>4365.9399999999996</v>
      </c>
      <c r="C23" s="15">
        <f t="shared" si="5"/>
        <v>7894.12</v>
      </c>
      <c r="D23" s="15">
        <v>34</v>
      </c>
      <c r="E23" s="15">
        <f t="shared" si="0"/>
        <v>34</v>
      </c>
      <c r="F23" s="15">
        <f t="shared" si="1"/>
        <v>4399.9399999999996</v>
      </c>
      <c r="G23" s="16">
        <f t="shared" si="2"/>
        <v>7928.12</v>
      </c>
      <c r="H23" s="67"/>
      <c r="I23" s="65"/>
      <c r="J23" s="65"/>
      <c r="K23" s="65"/>
    </row>
    <row r="24" spans="1:11" ht="12.75" customHeight="1" x14ac:dyDescent="0.2">
      <c r="A24" s="80">
        <v>18</v>
      </c>
      <c r="B24" s="44">
        <f t="shared" si="3"/>
        <v>4622.76</v>
      </c>
      <c r="C24" s="15">
        <f t="shared" si="5"/>
        <v>8358.48</v>
      </c>
      <c r="D24" s="15">
        <v>34</v>
      </c>
      <c r="E24" s="15">
        <f t="shared" si="0"/>
        <v>34</v>
      </c>
      <c r="F24" s="15">
        <f t="shared" si="1"/>
        <v>4656.76</v>
      </c>
      <c r="G24" s="16">
        <f t="shared" si="2"/>
        <v>8392.48</v>
      </c>
      <c r="H24" s="67"/>
      <c r="I24" s="65"/>
      <c r="J24" s="65"/>
      <c r="K24" s="65"/>
    </row>
    <row r="25" spans="1:11" ht="12.75" customHeight="1" x14ac:dyDescent="0.2">
      <c r="A25" s="80">
        <v>19</v>
      </c>
      <c r="B25" s="44">
        <f t="shared" si="3"/>
        <v>4879.58</v>
      </c>
      <c r="C25" s="15">
        <f t="shared" si="5"/>
        <v>8822.84</v>
      </c>
      <c r="D25" s="15">
        <v>34</v>
      </c>
      <c r="E25" s="15">
        <f t="shared" si="0"/>
        <v>34</v>
      </c>
      <c r="F25" s="15">
        <f t="shared" si="1"/>
        <v>4913.58</v>
      </c>
      <c r="G25" s="16">
        <f t="shared" si="2"/>
        <v>8856.84</v>
      </c>
      <c r="H25" s="67"/>
      <c r="I25" s="65"/>
      <c r="J25" s="65"/>
      <c r="K25" s="65"/>
    </row>
    <row r="26" spans="1:11" ht="12.75" customHeight="1" x14ac:dyDescent="0.2">
      <c r="A26" s="80">
        <v>20</v>
      </c>
      <c r="B26" s="44">
        <f t="shared" si="3"/>
        <v>5136.3999999999996</v>
      </c>
      <c r="C26" s="15">
        <f t="shared" si="5"/>
        <v>9287.2000000000007</v>
      </c>
      <c r="D26" s="15">
        <v>34</v>
      </c>
      <c r="E26" s="15">
        <f t="shared" si="0"/>
        <v>34</v>
      </c>
      <c r="F26" s="15">
        <f t="shared" si="1"/>
        <v>5170.3999999999996</v>
      </c>
      <c r="G26" s="16">
        <f t="shared" si="2"/>
        <v>9321.2000000000007</v>
      </c>
      <c r="H26" s="67"/>
      <c r="I26" s="65"/>
      <c r="J26" s="65"/>
      <c r="K26" s="65"/>
    </row>
    <row r="27" spans="1:11" ht="12.75" customHeight="1" x14ac:dyDescent="0.2">
      <c r="A27" s="80">
        <v>21</v>
      </c>
      <c r="B27" s="44">
        <f t="shared" si="3"/>
        <v>5393.22</v>
      </c>
      <c r="C27" s="15">
        <f t="shared" si="5"/>
        <v>9751.56</v>
      </c>
      <c r="D27" s="15">
        <v>34</v>
      </c>
      <c r="E27" s="15">
        <f t="shared" si="0"/>
        <v>34</v>
      </c>
      <c r="F27" s="15">
        <f t="shared" si="1"/>
        <v>5427.22</v>
      </c>
      <c r="G27" s="16">
        <f t="shared" si="2"/>
        <v>9785.56</v>
      </c>
      <c r="H27" s="67"/>
      <c r="I27" s="65"/>
      <c r="J27" s="65"/>
      <c r="K27" s="65"/>
    </row>
    <row r="28" spans="1:11" ht="12.75" customHeight="1" x14ac:dyDescent="0.2">
      <c r="A28" s="80">
        <v>22</v>
      </c>
      <c r="B28" s="44">
        <f t="shared" si="3"/>
        <v>5650.04</v>
      </c>
      <c r="C28" s="15">
        <f t="shared" si="5"/>
        <v>10215.92</v>
      </c>
      <c r="D28" s="15">
        <v>34</v>
      </c>
      <c r="E28" s="15">
        <f t="shared" si="0"/>
        <v>34</v>
      </c>
      <c r="F28" s="15">
        <f t="shared" si="1"/>
        <v>5684.04</v>
      </c>
      <c r="G28" s="16">
        <f t="shared" si="2"/>
        <v>10249.92</v>
      </c>
      <c r="H28" s="67"/>
      <c r="I28" s="65"/>
      <c r="J28" s="65"/>
      <c r="K28" s="65"/>
    </row>
    <row r="29" spans="1:11" ht="12.75" customHeight="1" x14ac:dyDescent="0.2">
      <c r="A29" s="80">
        <v>23</v>
      </c>
      <c r="B29" s="44">
        <f t="shared" si="3"/>
        <v>5906.86</v>
      </c>
      <c r="C29" s="15">
        <f t="shared" si="5"/>
        <v>10680.28</v>
      </c>
      <c r="D29" s="15">
        <v>34</v>
      </c>
      <c r="E29" s="15">
        <f t="shared" si="0"/>
        <v>34</v>
      </c>
      <c r="F29" s="15">
        <f t="shared" si="1"/>
        <v>5940.86</v>
      </c>
      <c r="G29" s="16">
        <f t="shared" si="2"/>
        <v>10714.28</v>
      </c>
      <c r="H29" s="67"/>
      <c r="I29" s="65"/>
      <c r="J29" s="65"/>
      <c r="K29" s="65"/>
    </row>
    <row r="30" spans="1:11" ht="12.75" customHeight="1" x14ac:dyDescent="0.2">
      <c r="A30" s="80">
        <v>24</v>
      </c>
      <c r="B30" s="44">
        <f t="shared" si="3"/>
        <v>6163.68</v>
      </c>
      <c r="C30" s="15">
        <f t="shared" si="5"/>
        <v>11144.64</v>
      </c>
      <c r="D30" s="15">
        <v>34</v>
      </c>
      <c r="E30" s="15">
        <f t="shared" si="0"/>
        <v>34</v>
      </c>
      <c r="F30" s="15">
        <f t="shared" si="1"/>
        <v>6197.68</v>
      </c>
      <c r="G30" s="16">
        <f t="shared" si="2"/>
        <v>11178.64</v>
      </c>
      <c r="H30" s="67"/>
      <c r="I30" s="65"/>
      <c r="J30" s="65"/>
      <c r="K30" s="65"/>
    </row>
    <row r="33" spans="2:5" x14ac:dyDescent="0.2">
      <c r="B33" s="60" t="s">
        <v>13</v>
      </c>
    </row>
    <row r="34" spans="2:5" x14ac:dyDescent="0.2">
      <c r="B34" s="27" t="s">
        <v>26</v>
      </c>
    </row>
    <row r="35" spans="2:5" x14ac:dyDescent="0.2">
      <c r="B35" s="27" t="s">
        <v>71</v>
      </c>
    </row>
    <row r="36" spans="2:5" x14ac:dyDescent="0.2">
      <c r="B36" s="27"/>
    </row>
    <row r="37" spans="2:5" x14ac:dyDescent="0.2">
      <c r="B37" s="27"/>
    </row>
    <row r="38" spans="2:5" x14ac:dyDescent="0.2">
      <c r="B38" s="81"/>
      <c r="C38" s="113" t="s">
        <v>14</v>
      </c>
      <c r="D38" s="113"/>
      <c r="E38" s="113"/>
    </row>
    <row r="39" spans="2:5" x14ac:dyDescent="0.2">
      <c r="B39" s="81"/>
      <c r="C39" s="113" t="s">
        <v>15</v>
      </c>
      <c r="D39" s="113"/>
      <c r="E39" s="113"/>
    </row>
    <row r="40" spans="2:5" x14ac:dyDescent="0.2">
      <c r="B40" s="81"/>
      <c r="C40" s="99" t="s">
        <v>16</v>
      </c>
      <c r="D40" s="99" t="s">
        <v>17</v>
      </c>
      <c r="E40" s="99" t="s">
        <v>18</v>
      </c>
    </row>
    <row r="41" spans="2:5" x14ac:dyDescent="0.2">
      <c r="B41" s="81" t="s">
        <v>20</v>
      </c>
      <c r="C41" s="83">
        <v>580</v>
      </c>
      <c r="D41" s="83">
        <v>377</v>
      </c>
      <c r="E41" s="83">
        <v>377</v>
      </c>
    </row>
    <row r="42" spans="2:5" x14ac:dyDescent="0.2">
      <c r="B42" s="81" t="s">
        <v>21</v>
      </c>
      <c r="C42" s="83">
        <v>716</v>
      </c>
      <c r="D42" s="83">
        <v>466</v>
      </c>
      <c r="E42" s="83">
        <v>466</v>
      </c>
    </row>
    <row r="43" spans="2:5" x14ac:dyDescent="0.2">
      <c r="B43" s="81" t="s">
        <v>22</v>
      </c>
      <c r="C43" s="84">
        <v>1289</v>
      </c>
      <c r="D43" s="83">
        <v>839</v>
      </c>
      <c r="E43" s="83">
        <v>839</v>
      </c>
    </row>
    <row r="44" spans="2:5" x14ac:dyDescent="0.2">
      <c r="B44" s="81" t="s">
        <v>23</v>
      </c>
      <c r="C44" s="85">
        <v>2721</v>
      </c>
      <c r="D44" s="85">
        <v>1772</v>
      </c>
      <c r="E44" s="85">
        <v>1772</v>
      </c>
    </row>
  </sheetData>
  <mergeCells count="5">
    <mergeCell ref="A1:G1"/>
    <mergeCell ref="C38:E38"/>
    <mergeCell ref="C39:E39"/>
    <mergeCell ref="D5:D6"/>
    <mergeCell ref="E5:E6"/>
  </mergeCells>
  <pageMargins left="0.2" right="0.2" top="0.25" bottom="0.25" header="0.3" footer="0.3"/>
  <pageSetup orientation="landscape" r:id="rId1"/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Normal="100" workbookViewId="0">
      <selection activeCell="C13" sqref="C13:C30"/>
    </sheetView>
  </sheetViews>
  <sheetFormatPr defaultColWidth="9.140625" defaultRowHeight="12.75" x14ac:dyDescent="0.2"/>
  <cols>
    <col min="1" max="1" width="12.85546875" style="79" customWidth="1"/>
    <col min="2" max="9" width="12.85546875" style="5" customWidth="1"/>
    <col min="10" max="13" width="15.7109375" style="5" customWidth="1"/>
    <col min="14" max="14" width="8.28515625" style="5" bestFit="1" customWidth="1"/>
    <col min="15" max="15" width="8.140625" style="5" bestFit="1" customWidth="1"/>
    <col min="16" max="16384" width="9.140625" style="5"/>
  </cols>
  <sheetData>
    <row r="1" spans="1:13" ht="18.75" x14ac:dyDescent="0.3">
      <c r="A1" s="130" t="s">
        <v>74</v>
      </c>
      <c r="B1" s="130"/>
      <c r="C1" s="130"/>
      <c r="D1" s="130"/>
      <c r="E1" s="130"/>
      <c r="F1" s="130"/>
      <c r="G1" s="130"/>
      <c r="H1" s="130"/>
      <c r="I1" s="130"/>
      <c r="J1" s="4"/>
      <c r="K1" s="4"/>
      <c r="L1" s="4"/>
      <c r="M1" s="4"/>
    </row>
    <row r="2" spans="1:13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">
      <c r="A3" s="8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x14ac:dyDescent="0.2">
      <c r="A4" s="47"/>
      <c r="B4" s="41" t="s">
        <v>5</v>
      </c>
      <c r="C4" s="42"/>
      <c r="D4" s="114" t="s">
        <v>8</v>
      </c>
      <c r="E4" s="115"/>
      <c r="F4" s="115"/>
      <c r="G4" s="111"/>
      <c r="H4" s="25" t="s">
        <v>9</v>
      </c>
      <c r="I4" s="25" t="s">
        <v>9</v>
      </c>
      <c r="J4" s="138"/>
      <c r="K4" s="139"/>
      <c r="L4" s="139"/>
      <c r="M4" s="139"/>
    </row>
    <row r="5" spans="1:13" x14ac:dyDescent="0.2">
      <c r="A5" s="51" t="s">
        <v>0</v>
      </c>
      <c r="B5" s="32" t="s">
        <v>75</v>
      </c>
      <c r="C5" s="38" t="s">
        <v>76</v>
      </c>
      <c r="D5" s="117" t="s">
        <v>6</v>
      </c>
      <c r="E5" s="117" t="s">
        <v>7</v>
      </c>
      <c r="F5" s="140" t="s">
        <v>48</v>
      </c>
      <c r="G5" s="24" t="s">
        <v>9</v>
      </c>
      <c r="H5" s="24" t="s">
        <v>10</v>
      </c>
      <c r="I5" s="24" t="s">
        <v>10</v>
      </c>
      <c r="J5" s="138"/>
      <c r="K5" s="139"/>
      <c r="L5" s="139"/>
      <c r="M5" s="139"/>
    </row>
    <row r="6" spans="1:13" x14ac:dyDescent="0.2">
      <c r="A6" s="34" t="s">
        <v>1</v>
      </c>
      <c r="B6" s="59" t="s">
        <v>2</v>
      </c>
      <c r="C6" s="12" t="s">
        <v>4</v>
      </c>
      <c r="D6" s="118"/>
      <c r="E6" s="118"/>
      <c r="F6" s="141"/>
      <c r="G6" s="13" t="s">
        <v>8</v>
      </c>
      <c r="H6" s="12" t="s">
        <v>2</v>
      </c>
      <c r="I6" s="12" t="s">
        <v>11</v>
      </c>
      <c r="J6" s="57"/>
      <c r="K6" s="29"/>
      <c r="L6" s="29"/>
      <c r="M6" s="64"/>
    </row>
    <row r="7" spans="1:13" ht="12.75" customHeight="1" x14ac:dyDescent="0.2">
      <c r="A7" s="89">
        <v>1</v>
      </c>
      <c r="B7" s="44">
        <v>203.09</v>
      </c>
      <c r="C7" s="44">
        <v>203.09</v>
      </c>
      <c r="D7" s="44">
        <v>23</v>
      </c>
      <c r="E7" s="44">
        <v>50</v>
      </c>
      <c r="F7" s="44">
        <v>38</v>
      </c>
      <c r="G7" s="44">
        <f>SUM(D7,E7,F7)</f>
        <v>111</v>
      </c>
      <c r="H7" s="44">
        <f>SUM(B7,G7)</f>
        <v>314.09000000000003</v>
      </c>
      <c r="I7" s="46">
        <f>SUM(C7,G7)</f>
        <v>314.09000000000003</v>
      </c>
      <c r="J7" s="67"/>
      <c r="K7" s="65"/>
      <c r="L7" s="65"/>
      <c r="M7" s="65"/>
    </row>
    <row r="8" spans="1:13" ht="12.75" customHeight="1" x14ac:dyDescent="0.2">
      <c r="A8" s="89">
        <v>2</v>
      </c>
      <c r="B8" s="44">
        <f>A8*$B$7</f>
        <v>406.18</v>
      </c>
      <c r="C8" s="44">
        <f>A8*$C$7</f>
        <v>406.18</v>
      </c>
      <c r="D8" s="44">
        <v>25</v>
      </c>
      <c r="E8" s="44">
        <v>50</v>
      </c>
      <c r="F8" s="44">
        <v>38</v>
      </c>
      <c r="G8" s="44">
        <f>SUM(D8,E8,F8)</f>
        <v>113</v>
      </c>
      <c r="H8" s="44">
        <f t="shared" ref="H8:H30" si="0">SUM(B8,G8)</f>
        <v>519.18000000000006</v>
      </c>
      <c r="I8" s="46">
        <f t="shared" ref="I8:I30" si="1">SUM(C8,G8)</f>
        <v>519.18000000000006</v>
      </c>
      <c r="J8" s="67"/>
      <c r="K8" s="65"/>
      <c r="L8" s="65"/>
      <c r="M8" s="65"/>
    </row>
    <row r="9" spans="1:13" ht="12.75" customHeight="1" x14ac:dyDescent="0.2">
      <c r="A9" s="80">
        <v>3</v>
      </c>
      <c r="B9" s="44">
        <f t="shared" ref="B9:B30" si="2">A9*$B$7</f>
        <v>609.27</v>
      </c>
      <c r="C9" s="44">
        <f t="shared" ref="C9:C12" si="3">A9*$C$7</f>
        <v>609.27</v>
      </c>
      <c r="D9" s="15">
        <v>27</v>
      </c>
      <c r="E9" s="44">
        <v>50</v>
      </c>
      <c r="F9" s="44">
        <v>38</v>
      </c>
      <c r="G9" s="15">
        <f t="shared" ref="G9:G30" si="4">SUM(D9,E9,F9)</f>
        <v>115</v>
      </c>
      <c r="H9" s="44">
        <f t="shared" si="0"/>
        <v>724.27</v>
      </c>
      <c r="I9" s="46">
        <f t="shared" si="1"/>
        <v>724.27</v>
      </c>
      <c r="J9" s="67"/>
      <c r="K9" s="65"/>
      <c r="L9" s="65"/>
      <c r="M9" s="65"/>
    </row>
    <row r="10" spans="1:13" ht="12.75" customHeight="1" x14ac:dyDescent="0.2">
      <c r="A10" s="80">
        <v>4</v>
      </c>
      <c r="B10" s="44">
        <f t="shared" si="2"/>
        <v>812.36</v>
      </c>
      <c r="C10" s="44">
        <f t="shared" si="3"/>
        <v>812.36</v>
      </c>
      <c r="D10" s="15">
        <v>29</v>
      </c>
      <c r="E10" s="44">
        <v>50</v>
      </c>
      <c r="F10" s="44">
        <v>38</v>
      </c>
      <c r="G10" s="15">
        <f t="shared" si="4"/>
        <v>117</v>
      </c>
      <c r="H10" s="44">
        <f t="shared" si="0"/>
        <v>929.36</v>
      </c>
      <c r="I10" s="46">
        <f t="shared" si="1"/>
        <v>929.36</v>
      </c>
      <c r="J10" s="67"/>
      <c r="K10" s="65"/>
      <c r="L10" s="65"/>
      <c r="M10" s="65"/>
    </row>
    <row r="11" spans="1:13" ht="12.75" customHeight="1" x14ac:dyDescent="0.2">
      <c r="A11" s="80">
        <v>5</v>
      </c>
      <c r="B11" s="44">
        <f t="shared" si="2"/>
        <v>1015.45</v>
      </c>
      <c r="C11" s="44">
        <f t="shared" si="3"/>
        <v>1015.45</v>
      </c>
      <c r="D11" s="15">
        <v>31</v>
      </c>
      <c r="E11" s="44">
        <v>50</v>
      </c>
      <c r="F11" s="44">
        <v>38</v>
      </c>
      <c r="G11" s="15">
        <f t="shared" si="4"/>
        <v>119</v>
      </c>
      <c r="H11" s="44">
        <f t="shared" si="0"/>
        <v>1134.45</v>
      </c>
      <c r="I11" s="46">
        <f t="shared" si="1"/>
        <v>1134.45</v>
      </c>
      <c r="J11" s="67"/>
      <c r="K11" s="65"/>
      <c r="L11" s="65"/>
      <c r="M11" s="65"/>
    </row>
    <row r="12" spans="1:13" ht="12.75" customHeight="1" x14ac:dyDescent="0.2">
      <c r="A12" s="80">
        <v>6</v>
      </c>
      <c r="B12" s="44">
        <f t="shared" si="2"/>
        <v>1218.54</v>
      </c>
      <c r="C12" s="44">
        <f t="shared" si="3"/>
        <v>1218.54</v>
      </c>
      <c r="D12" s="15">
        <v>33</v>
      </c>
      <c r="E12" s="44">
        <v>50</v>
      </c>
      <c r="F12" s="44">
        <v>38</v>
      </c>
      <c r="G12" s="15">
        <f t="shared" si="4"/>
        <v>121</v>
      </c>
      <c r="H12" s="44">
        <f t="shared" si="0"/>
        <v>1339.54</v>
      </c>
      <c r="I12" s="46">
        <f t="shared" si="1"/>
        <v>1339.54</v>
      </c>
      <c r="J12" s="67"/>
      <c r="K12" s="65"/>
      <c r="L12" s="65"/>
      <c r="M12" s="65"/>
    </row>
    <row r="13" spans="1:13" ht="12.75" customHeight="1" x14ac:dyDescent="0.2">
      <c r="A13" s="80">
        <v>7</v>
      </c>
      <c r="B13" s="44">
        <f t="shared" si="2"/>
        <v>1421.63</v>
      </c>
      <c r="C13" s="15">
        <f t="shared" ref="C13:C30" si="5">291.22*A13</f>
        <v>2038.5400000000002</v>
      </c>
      <c r="D13" s="15">
        <v>35</v>
      </c>
      <c r="E13" s="44">
        <v>50</v>
      </c>
      <c r="F13" s="44">
        <v>38</v>
      </c>
      <c r="G13" s="15">
        <f t="shared" si="4"/>
        <v>123</v>
      </c>
      <c r="H13" s="44">
        <f t="shared" si="0"/>
        <v>1544.63</v>
      </c>
      <c r="I13" s="46">
        <f t="shared" si="1"/>
        <v>2161.54</v>
      </c>
      <c r="J13" s="67"/>
      <c r="K13" s="65"/>
      <c r="L13" s="65"/>
      <c r="M13" s="65"/>
    </row>
    <row r="14" spans="1:13" ht="12.75" customHeight="1" x14ac:dyDescent="0.2">
      <c r="A14" s="80">
        <v>8</v>
      </c>
      <c r="B14" s="44">
        <f t="shared" si="2"/>
        <v>1624.72</v>
      </c>
      <c r="C14" s="15">
        <f t="shared" si="5"/>
        <v>2329.7600000000002</v>
      </c>
      <c r="D14" s="15">
        <v>37</v>
      </c>
      <c r="E14" s="44">
        <v>50</v>
      </c>
      <c r="F14" s="44">
        <v>38</v>
      </c>
      <c r="G14" s="15">
        <f t="shared" si="4"/>
        <v>125</v>
      </c>
      <c r="H14" s="44">
        <f t="shared" si="0"/>
        <v>1749.72</v>
      </c>
      <c r="I14" s="46">
        <f t="shared" si="1"/>
        <v>2454.7600000000002</v>
      </c>
      <c r="J14" s="67"/>
      <c r="K14" s="65"/>
      <c r="L14" s="65"/>
      <c r="M14" s="65"/>
    </row>
    <row r="15" spans="1:13" ht="12.75" customHeight="1" x14ac:dyDescent="0.2">
      <c r="A15" s="80">
        <v>9</v>
      </c>
      <c r="B15" s="44">
        <f t="shared" si="2"/>
        <v>1827.81</v>
      </c>
      <c r="C15" s="15">
        <f t="shared" si="5"/>
        <v>2620.9800000000005</v>
      </c>
      <c r="D15" s="15">
        <v>39</v>
      </c>
      <c r="E15" s="44">
        <v>50</v>
      </c>
      <c r="F15" s="44">
        <v>38</v>
      </c>
      <c r="G15" s="15">
        <f t="shared" si="4"/>
        <v>127</v>
      </c>
      <c r="H15" s="44">
        <f t="shared" si="0"/>
        <v>1954.81</v>
      </c>
      <c r="I15" s="46">
        <f t="shared" si="1"/>
        <v>2747.9800000000005</v>
      </c>
      <c r="J15" s="67"/>
      <c r="K15" s="65"/>
      <c r="L15" s="65"/>
      <c r="M15" s="65"/>
    </row>
    <row r="16" spans="1:13" ht="12.75" customHeight="1" x14ac:dyDescent="0.2">
      <c r="A16" s="80">
        <v>10</v>
      </c>
      <c r="B16" s="44">
        <f t="shared" si="2"/>
        <v>2030.9</v>
      </c>
      <c r="C16" s="15">
        <f t="shared" si="5"/>
        <v>2912.2000000000003</v>
      </c>
      <c r="D16" s="15">
        <v>41</v>
      </c>
      <c r="E16" s="44">
        <v>50</v>
      </c>
      <c r="F16" s="44">
        <v>38</v>
      </c>
      <c r="G16" s="15">
        <f t="shared" si="4"/>
        <v>129</v>
      </c>
      <c r="H16" s="44">
        <f t="shared" si="0"/>
        <v>2159.9</v>
      </c>
      <c r="I16" s="46">
        <f t="shared" si="1"/>
        <v>3041.2000000000003</v>
      </c>
      <c r="J16" s="67"/>
      <c r="K16" s="65"/>
      <c r="L16" s="65"/>
      <c r="M16" s="65"/>
    </row>
    <row r="17" spans="1:13" ht="12.75" customHeight="1" x14ac:dyDescent="0.2">
      <c r="A17" s="80">
        <v>11</v>
      </c>
      <c r="B17" s="44">
        <f t="shared" si="2"/>
        <v>2233.9900000000002</v>
      </c>
      <c r="C17" s="15">
        <f t="shared" si="5"/>
        <v>3203.42</v>
      </c>
      <c r="D17" s="15">
        <v>43</v>
      </c>
      <c r="E17" s="44">
        <v>50</v>
      </c>
      <c r="F17" s="44">
        <v>38</v>
      </c>
      <c r="G17" s="15">
        <f t="shared" si="4"/>
        <v>131</v>
      </c>
      <c r="H17" s="44">
        <f t="shared" si="0"/>
        <v>2364.9900000000002</v>
      </c>
      <c r="I17" s="46">
        <f t="shared" si="1"/>
        <v>3334.42</v>
      </c>
      <c r="J17" s="67"/>
      <c r="K17" s="65"/>
      <c r="L17" s="65"/>
      <c r="M17" s="65"/>
    </row>
    <row r="18" spans="1:13" ht="12.75" customHeight="1" x14ac:dyDescent="0.2">
      <c r="A18" s="80">
        <v>12</v>
      </c>
      <c r="B18" s="44">
        <f t="shared" si="2"/>
        <v>2437.08</v>
      </c>
      <c r="C18" s="15">
        <f t="shared" si="5"/>
        <v>3494.6400000000003</v>
      </c>
      <c r="D18" s="15">
        <v>45</v>
      </c>
      <c r="E18" s="44">
        <v>50</v>
      </c>
      <c r="F18" s="44">
        <v>38</v>
      </c>
      <c r="G18" s="15">
        <f t="shared" si="4"/>
        <v>133</v>
      </c>
      <c r="H18" s="44">
        <f t="shared" si="0"/>
        <v>2570.08</v>
      </c>
      <c r="I18" s="46">
        <f t="shared" si="1"/>
        <v>3627.6400000000003</v>
      </c>
      <c r="J18" s="67"/>
      <c r="K18" s="65"/>
      <c r="L18" s="65"/>
      <c r="M18" s="65"/>
    </row>
    <row r="19" spans="1:13" ht="12.75" customHeight="1" x14ac:dyDescent="0.2">
      <c r="A19" s="80">
        <v>13</v>
      </c>
      <c r="B19" s="44">
        <f t="shared" si="2"/>
        <v>2640.17</v>
      </c>
      <c r="C19" s="15">
        <f t="shared" si="5"/>
        <v>3785.8600000000006</v>
      </c>
      <c r="D19" s="15">
        <v>45</v>
      </c>
      <c r="E19" s="44">
        <v>50</v>
      </c>
      <c r="F19" s="44">
        <v>38</v>
      </c>
      <c r="G19" s="15">
        <f t="shared" si="4"/>
        <v>133</v>
      </c>
      <c r="H19" s="44">
        <f t="shared" si="0"/>
        <v>2773.17</v>
      </c>
      <c r="I19" s="46">
        <f t="shared" si="1"/>
        <v>3918.8600000000006</v>
      </c>
      <c r="J19" s="67"/>
      <c r="K19" s="65"/>
      <c r="L19" s="65"/>
      <c r="M19" s="65"/>
    </row>
    <row r="20" spans="1:13" ht="12.75" customHeight="1" x14ac:dyDescent="0.2">
      <c r="A20" s="80">
        <v>14</v>
      </c>
      <c r="B20" s="44">
        <f t="shared" si="2"/>
        <v>2843.26</v>
      </c>
      <c r="C20" s="15">
        <f t="shared" si="5"/>
        <v>4077.0800000000004</v>
      </c>
      <c r="D20" s="15">
        <v>45</v>
      </c>
      <c r="E20" s="44">
        <v>50</v>
      </c>
      <c r="F20" s="44">
        <v>38</v>
      </c>
      <c r="G20" s="15">
        <f t="shared" si="4"/>
        <v>133</v>
      </c>
      <c r="H20" s="44">
        <f t="shared" si="0"/>
        <v>2976.26</v>
      </c>
      <c r="I20" s="46">
        <f t="shared" si="1"/>
        <v>4210.08</v>
      </c>
      <c r="J20" s="67"/>
      <c r="K20" s="65"/>
      <c r="L20" s="65"/>
      <c r="M20" s="65"/>
    </row>
    <row r="21" spans="1:13" ht="12.75" customHeight="1" x14ac:dyDescent="0.2">
      <c r="A21" s="80">
        <v>15</v>
      </c>
      <c r="B21" s="44">
        <f t="shared" si="2"/>
        <v>3046.35</v>
      </c>
      <c r="C21" s="15">
        <f t="shared" si="5"/>
        <v>4368.3</v>
      </c>
      <c r="D21" s="15">
        <v>45</v>
      </c>
      <c r="E21" s="44">
        <v>50</v>
      </c>
      <c r="F21" s="44">
        <v>38</v>
      </c>
      <c r="G21" s="15">
        <f t="shared" si="4"/>
        <v>133</v>
      </c>
      <c r="H21" s="44">
        <f t="shared" si="0"/>
        <v>3179.35</v>
      </c>
      <c r="I21" s="46">
        <f t="shared" si="1"/>
        <v>4501.3</v>
      </c>
      <c r="J21" s="67"/>
      <c r="K21" s="65"/>
      <c r="L21" s="65"/>
      <c r="M21" s="65"/>
    </row>
    <row r="22" spans="1:13" ht="12.75" customHeight="1" x14ac:dyDescent="0.2">
      <c r="A22" s="80">
        <v>16</v>
      </c>
      <c r="B22" s="44">
        <f t="shared" si="2"/>
        <v>3249.44</v>
      </c>
      <c r="C22" s="15">
        <f t="shared" si="5"/>
        <v>4659.5200000000004</v>
      </c>
      <c r="D22" s="15">
        <v>45</v>
      </c>
      <c r="E22" s="44">
        <v>50</v>
      </c>
      <c r="F22" s="44">
        <v>38</v>
      </c>
      <c r="G22" s="15">
        <f t="shared" si="4"/>
        <v>133</v>
      </c>
      <c r="H22" s="44">
        <f t="shared" si="0"/>
        <v>3382.44</v>
      </c>
      <c r="I22" s="46">
        <f t="shared" si="1"/>
        <v>4792.5200000000004</v>
      </c>
      <c r="J22" s="67"/>
      <c r="K22" s="65"/>
      <c r="L22" s="65"/>
      <c r="M22" s="65"/>
    </row>
    <row r="23" spans="1:13" ht="12.75" customHeight="1" x14ac:dyDescent="0.2">
      <c r="A23" s="80">
        <v>17</v>
      </c>
      <c r="B23" s="44">
        <f t="shared" si="2"/>
        <v>3452.53</v>
      </c>
      <c r="C23" s="15">
        <f t="shared" si="5"/>
        <v>4950.7400000000007</v>
      </c>
      <c r="D23" s="15">
        <v>45</v>
      </c>
      <c r="E23" s="44">
        <v>50</v>
      </c>
      <c r="F23" s="44">
        <v>38</v>
      </c>
      <c r="G23" s="15">
        <f t="shared" si="4"/>
        <v>133</v>
      </c>
      <c r="H23" s="44">
        <f t="shared" si="0"/>
        <v>3585.53</v>
      </c>
      <c r="I23" s="46">
        <f t="shared" si="1"/>
        <v>5083.7400000000007</v>
      </c>
      <c r="J23" s="67"/>
      <c r="K23" s="65"/>
      <c r="L23" s="65"/>
      <c r="M23" s="65"/>
    </row>
    <row r="24" spans="1:13" ht="12.75" customHeight="1" x14ac:dyDescent="0.2">
      <c r="A24" s="80">
        <v>18</v>
      </c>
      <c r="B24" s="44">
        <f t="shared" si="2"/>
        <v>3655.62</v>
      </c>
      <c r="C24" s="15">
        <f t="shared" si="5"/>
        <v>5241.9600000000009</v>
      </c>
      <c r="D24" s="15">
        <v>45</v>
      </c>
      <c r="E24" s="44">
        <v>50</v>
      </c>
      <c r="F24" s="44">
        <v>38</v>
      </c>
      <c r="G24" s="15">
        <f t="shared" si="4"/>
        <v>133</v>
      </c>
      <c r="H24" s="44">
        <f t="shared" si="0"/>
        <v>3788.62</v>
      </c>
      <c r="I24" s="46">
        <f t="shared" si="1"/>
        <v>5374.9600000000009</v>
      </c>
      <c r="J24" s="67"/>
      <c r="K24" s="65"/>
      <c r="L24" s="65"/>
      <c r="M24" s="65"/>
    </row>
    <row r="25" spans="1:13" ht="12.75" customHeight="1" x14ac:dyDescent="0.2">
      <c r="A25" s="80">
        <v>19</v>
      </c>
      <c r="B25" s="44">
        <f t="shared" si="2"/>
        <v>3858.71</v>
      </c>
      <c r="C25" s="15">
        <f t="shared" si="5"/>
        <v>5533.18</v>
      </c>
      <c r="D25" s="15">
        <v>45</v>
      </c>
      <c r="E25" s="44">
        <v>50</v>
      </c>
      <c r="F25" s="44">
        <v>38</v>
      </c>
      <c r="G25" s="15">
        <f t="shared" si="4"/>
        <v>133</v>
      </c>
      <c r="H25" s="44">
        <f t="shared" si="0"/>
        <v>3991.71</v>
      </c>
      <c r="I25" s="46">
        <f t="shared" si="1"/>
        <v>5666.18</v>
      </c>
      <c r="J25" s="67"/>
      <c r="K25" s="65"/>
      <c r="L25" s="65"/>
      <c r="M25" s="65"/>
    </row>
    <row r="26" spans="1:13" ht="12.75" customHeight="1" x14ac:dyDescent="0.2">
      <c r="A26" s="80">
        <v>20</v>
      </c>
      <c r="B26" s="44">
        <f t="shared" si="2"/>
        <v>4061.8</v>
      </c>
      <c r="C26" s="15">
        <f t="shared" si="5"/>
        <v>5824.4000000000005</v>
      </c>
      <c r="D26" s="15">
        <v>45</v>
      </c>
      <c r="E26" s="44">
        <v>50</v>
      </c>
      <c r="F26" s="44">
        <v>38</v>
      </c>
      <c r="G26" s="15">
        <f t="shared" si="4"/>
        <v>133</v>
      </c>
      <c r="H26" s="44">
        <f t="shared" si="0"/>
        <v>4194.8</v>
      </c>
      <c r="I26" s="46">
        <f t="shared" si="1"/>
        <v>5957.4000000000005</v>
      </c>
      <c r="J26" s="67"/>
      <c r="K26" s="65"/>
      <c r="L26" s="65"/>
      <c r="M26" s="65"/>
    </row>
    <row r="27" spans="1:13" ht="12.75" customHeight="1" x14ac:dyDescent="0.2">
      <c r="A27" s="80">
        <v>21</v>
      </c>
      <c r="B27" s="44">
        <f t="shared" si="2"/>
        <v>4264.8900000000003</v>
      </c>
      <c r="C27" s="15">
        <f t="shared" si="5"/>
        <v>6115.6200000000008</v>
      </c>
      <c r="D27" s="15">
        <v>45</v>
      </c>
      <c r="E27" s="44">
        <v>50</v>
      </c>
      <c r="F27" s="44">
        <v>38</v>
      </c>
      <c r="G27" s="15">
        <f t="shared" si="4"/>
        <v>133</v>
      </c>
      <c r="H27" s="44">
        <f t="shared" si="0"/>
        <v>4397.8900000000003</v>
      </c>
      <c r="I27" s="46">
        <f t="shared" si="1"/>
        <v>6248.6200000000008</v>
      </c>
      <c r="J27" s="67"/>
      <c r="K27" s="65"/>
      <c r="L27" s="65"/>
      <c r="M27" s="65"/>
    </row>
    <row r="28" spans="1:13" ht="12.75" customHeight="1" x14ac:dyDescent="0.2">
      <c r="A28" s="80">
        <v>22</v>
      </c>
      <c r="B28" s="44">
        <f t="shared" si="2"/>
        <v>4467.9800000000005</v>
      </c>
      <c r="C28" s="15">
        <f t="shared" si="5"/>
        <v>6406.84</v>
      </c>
      <c r="D28" s="15">
        <v>45</v>
      </c>
      <c r="E28" s="44">
        <v>50</v>
      </c>
      <c r="F28" s="44">
        <v>38</v>
      </c>
      <c r="G28" s="15">
        <f t="shared" si="4"/>
        <v>133</v>
      </c>
      <c r="H28" s="44">
        <f t="shared" si="0"/>
        <v>4600.9800000000005</v>
      </c>
      <c r="I28" s="46">
        <f t="shared" si="1"/>
        <v>6539.84</v>
      </c>
      <c r="J28" s="67"/>
      <c r="K28" s="65"/>
      <c r="L28" s="65"/>
      <c r="M28" s="65"/>
    </row>
    <row r="29" spans="1:13" ht="12.75" customHeight="1" x14ac:dyDescent="0.2">
      <c r="A29" s="80">
        <v>23</v>
      </c>
      <c r="B29" s="44">
        <f t="shared" si="2"/>
        <v>4671.07</v>
      </c>
      <c r="C29" s="15">
        <f t="shared" si="5"/>
        <v>6698.06</v>
      </c>
      <c r="D29" s="15">
        <v>45</v>
      </c>
      <c r="E29" s="44">
        <v>50</v>
      </c>
      <c r="F29" s="44">
        <v>38</v>
      </c>
      <c r="G29" s="15">
        <f t="shared" si="4"/>
        <v>133</v>
      </c>
      <c r="H29" s="44">
        <f t="shared" si="0"/>
        <v>4804.07</v>
      </c>
      <c r="I29" s="46">
        <f t="shared" si="1"/>
        <v>6831.06</v>
      </c>
      <c r="J29" s="67"/>
      <c r="K29" s="65"/>
      <c r="L29" s="65"/>
      <c r="M29" s="65"/>
    </row>
    <row r="30" spans="1:13" ht="12.75" customHeight="1" x14ac:dyDescent="0.2">
      <c r="A30" s="80">
        <v>24</v>
      </c>
      <c r="B30" s="44">
        <f t="shared" si="2"/>
        <v>4874.16</v>
      </c>
      <c r="C30" s="15">
        <f t="shared" si="5"/>
        <v>6989.2800000000007</v>
      </c>
      <c r="D30" s="15">
        <v>45</v>
      </c>
      <c r="E30" s="44">
        <v>50</v>
      </c>
      <c r="F30" s="44">
        <v>38</v>
      </c>
      <c r="G30" s="15">
        <f t="shared" si="4"/>
        <v>133</v>
      </c>
      <c r="H30" s="44">
        <f t="shared" si="0"/>
        <v>5007.16</v>
      </c>
      <c r="I30" s="46">
        <f t="shared" si="1"/>
        <v>7122.2800000000007</v>
      </c>
      <c r="J30" s="67"/>
      <c r="K30" s="65"/>
      <c r="L30" s="65"/>
      <c r="M30" s="65"/>
    </row>
    <row r="33" spans="2:5" x14ac:dyDescent="0.2">
      <c r="B33" s="60" t="s">
        <v>13</v>
      </c>
    </row>
    <row r="34" spans="2:5" x14ac:dyDescent="0.2">
      <c r="B34" s="27" t="s">
        <v>26</v>
      </c>
    </row>
    <row r="35" spans="2:5" x14ac:dyDescent="0.2">
      <c r="B35" s="27" t="s">
        <v>71</v>
      </c>
    </row>
    <row r="36" spans="2:5" x14ac:dyDescent="0.2">
      <c r="B36" s="27"/>
    </row>
    <row r="37" spans="2:5" x14ac:dyDescent="0.2">
      <c r="B37" s="27"/>
    </row>
    <row r="38" spans="2:5" x14ac:dyDescent="0.2">
      <c r="B38" s="81"/>
      <c r="C38" s="113" t="s">
        <v>14</v>
      </c>
      <c r="D38" s="113"/>
      <c r="E38" s="113"/>
    </row>
    <row r="39" spans="2:5" x14ac:dyDescent="0.2">
      <c r="B39" s="81"/>
      <c r="C39" s="113" t="s">
        <v>15</v>
      </c>
      <c r="D39" s="113"/>
      <c r="E39" s="113"/>
    </row>
    <row r="40" spans="2:5" x14ac:dyDescent="0.2">
      <c r="B40" s="81"/>
      <c r="C40" s="99" t="s">
        <v>16</v>
      </c>
      <c r="D40" s="99" t="s">
        <v>17</v>
      </c>
      <c r="E40" s="99" t="s">
        <v>18</v>
      </c>
    </row>
    <row r="41" spans="2:5" x14ac:dyDescent="0.2">
      <c r="B41" s="81" t="s">
        <v>20</v>
      </c>
      <c r="C41" s="83">
        <v>580</v>
      </c>
      <c r="D41" s="83">
        <v>377</v>
      </c>
      <c r="E41" s="83">
        <v>377</v>
      </c>
    </row>
    <row r="42" spans="2:5" x14ac:dyDescent="0.2">
      <c r="B42" s="81" t="s">
        <v>21</v>
      </c>
      <c r="C42" s="83">
        <v>716</v>
      </c>
      <c r="D42" s="83">
        <v>466</v>
      </c>
      <c r="E42" s="83">
        <v>466</v>
      </c>
    </row>
    <row r="43" spans="2:5" x14ac:dyDescent="0.2">
      <c r="B43" s="81" t="s">
        <v>22</v>
      </c>
      <c r="C43" s="84">
        <v>1289</v>
      </c>
      <c r="D43" s="83">
        <v>839</v>
      </c>
      <c r="E43" s="83">
        <v>839</v>
      </c>
    </row>
    <row r="44" spans="2:5" x14ac:dyDescent="0.2">
      <c r="B44" s="81" t="s">
        <v>23</v>
      </c>
      <c r="C44" s="85">
        <v>2721</v>
      </c>
      <c r="D44" s="85">
        <v>1772</v>
      </c>
      <c r="E44" s="85">
        <v>1772</v>
      </c>
    </row>
  </sheetData>
  <mergeCells count="9">
    <mergeCell ref="J4:M4"/>
    <mergeCell ref="J5:M5"/>
    <mergeCell ref="A1:I1"/>
    <mergeCell ref="C38:E38"/>
    <mergeCell ref="C39:E39"/>
    <mergeCell ref="D5:D6"/>
    <mergeCell ref="E5:E6"/>
    <mergeCell ref="F5:F6"/>
    <mergeCell ref="D4:F4"/>
  </mergeCells>
  <phoneticPr fontId="1" type="noConversion"/>
  <pageMargins left="0.2" right="0.2" top="0.25" bottom="0.25" header="0.3" footer="0.3"/>
  <pageSetup orientation="landscape" r:id="rId1"/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activeCell="C13" sqref="C13:C30"/>
    </sheetView>
  </sheetViews>
  <sheetFormatPr defaultColWidth="9.140625" defaultRowHeight="12.75" x14ac:dyDescent="0.2"/>
  <cols>
    <col min="1" max="1" width="15.7109375" style="79" customWidth="1"/>
    <col min="2" max="7" width="15.7109375" style="5" customWidth="1"/>
    <col min="8" max="11" width="12.85546875" style="5" customWidth="1"/>
    <col min="12" max="16384" width="9.140625" style="5"/>
  </cols>
  <sheetData>
    <row r="1" spans="1:11" ht="18.75" x14ac:dyDescent="0.3">
      <c r="A1" s="130" t="s">
        <v>77</v>
      </c>
      <c r="B1" s="130"/>
      <c r="C1" s="130"/>
      <c r="D1" s="130"/>
      <c r="E1" s="130"/>
      <c r="F1" s="130"/>
      <c r="G1" s="130"/>
    </row>
    <row r="2" spans="1:11" x14ac:dyDescent="0.2">
      <c r="B2" s="4"/>
      <c r="C2" s="4"/>
      <c r="D2" s="4"/>
      <c r="E2" s="4"/>
      <c r="F2" s="4"/>
    </row>
    <row r="3" spans="1:11" x14ac:dyDescent="0.2">
      <c r="B3" s="4"/>
      <c r="C3" s="4"/>
      <c r="D3" s="4"/>
      <c r="E3" s="4"/>
      <c r="F3" s="4"/>
    </row>
    <row r="4" spans="1:11" x14ac:dyDescent="0.2">
      <c r="A4" s="47"/>
      <c r="B4" s="41" t="s">
        <v>5</v>
      </c>
      <c r="C4" s="42"/>
      <c r="D4" s="107" t="s">
        <v>8</v>
      </c>
      <c r="E4" s="111"/>
      <c r="F4" s="25" t="s">
        <v>9</v>
      </c>
      <c r="G4" s="25" t="s">
        <v>9</v>
      </c>
      <c r="H4" s="66"/>
      <c r="I4" s="62"/>
      <c r="J4" s="62"/>
      <c r="K4" s="62"/>
    </row>
    <row r="5" spans="1:11" x14ac:dyDescent="0.2">
      <c r="A5" s="51" t="s">
        <v>0</v>
      </c>
      <c r="B5" s="32" t="s">
        <v>75</v>
      </c>
      <c r="C5" s="38" t="s">
        <v>76</v>
      </c>
      <c r="D5" s="132" t="s">
        <v>6</v>
      </c>
      <c r="E5" s="24" t="s">
        <v>9</v>
      </c>
      <c r="F5" s="24" t="s">
        <v>10</v>
      </c>
      <c r="G5" s="24" t="s">
        <v>10</v>
      </c>
      <c r="H5" s="66"/>
      <c r="I5" s="62"/>
      <c r="J5" s="62"/>
      <c r="K5" s="62"/>
    </row>
    <row r="6" spans="1:11" x14ac:dyDescent="0.2">
      <c r="A6" s="34" t="s">
        <v>1</v>
      </c>
      <c r="B6" s="59" t="s">
        <v>2</v>
      </c>
      <c r="C6" s="12" t="s">
        <v>4</v>
      </c>
      <c r="D6" s="133"/>
      <c r="E6" s="13" t="s">
        <v>8</v>
      </c>
      <c r="F6" s="12" t="s">
        <v>2</v>
      </c>
      <c r="G6" s="12" t="s">
        <v>11</v>
      </c>
      <c r="H6" s="57"/>
      <c r="I6" s="29"/>
      <c r="J6" s="29"/>
      <c r="K6" s="64"/>
    </row>
    <row r="7" spans="1:11" ht="12.75" customHeight="1" x14ac:dyDescent="0.2">
      <c r="A7" s="89">
        <v>1</v>
      </c>
      <c r="B7" s="44">
        <v>203.09</v>
      </c>
      <c r="C7" s="44">
        <v>203.09</v>
      </c>
      <c r="D7" s="15">
        <v>23</v>
      </c>
      <c r="E7" s="15">
        <f t="shared" ref="E7:E30" si="0">SUM(D7)</f>
        <v>23</v>
      </c>
      <c r="F7" s="15">
        <f>SUM(B7,E7)</f>
        <v>226.09</v>
      </c>
      <c r="G7" s="16">
        <f>SUM(C7,E7)</f>
        <v>226.09</v>
      </c>
      <c r="H7" s="67"/>
      <c r="I7" s="65"/>
      <c r="J7" s="65"/>
      <c r="K7" s="65"/>
    </row>
    <row r="8" spans="1:11" ht="12.75" customHeight="1" x14ac:dyDescent="0.2">
      <c r="A8" s="89">
        <v>2</v>
      </c>
      <c r="B8" s="44">
        <f>A8*$B$7</f>
        <v>406.18</v>
      </c>
      <c r="C8" s="44">
        <f>A8*$C$7</f>
        <v>406.18</v>
      </c>
      <c r="D8" s="15">
        <v>25</v>
      </c>
      <c r="E8" s="15">
        <f t="shared" si="0"/>
        <v>25</v>
      </c>
      <c r="F8" s="15">
        <f t="shared" ref="F8:F30" si="1">SUM(B8,E8)</f>
        <v>431.18</v>
      </c>
      <c r="G8" s="16">
        <f t="shared" ref="G8:G30" si="2">SUM(C8,E8)</f>
        <v>431.18</v>
      </c>
      <c r="H8" s="67"/>
      <c r="I8" s="65"/>
      <c r="J8" s="65"/>
      <c r="K8" s="65"/>
    </row>
    <row r="9" spans="1:11" ht="12.75" customHeight="1" x14ac:dyDescent="0.2">
      <c r="A9" s="80">
        <v>3</v>
      </c>
      <c r="B9" s="44">
        <f t="shared" ref="B9:B30" si="3">A9*$B$7</f>
        <v>609.27</v>
      </c>
      <c r="C9" s="44">
        <f t="shared" ref="C9:C12" si="4">A9*$C$7</f>
        <v>609.27</v>
      </c>
      <c r="D9" s="15">
        <v>27</v>
      </c>
      <c r="E9" s="15">
        <f t="shared" si="0"/>
        <v>27</v>
      </c>
      <c r="F9" s="15">
        <f t="shared" si="1"/>
        <v>636.27</v>
      </c>
      <c r="G9" s="16">
        <f t="shared" si="2"/>
        <v>636.27</v>
      </c>
      <c r="H9" s="67"/>
      <c r="I9" s="65"/>
      <c r="J9" s="65"/>
      <c r="K9" s="65"/>
    </row>
    <row r="10" spans="1:11" ht="12.75" customHeight="1" x14ac:dyDescent="0.2">
      <c r="A10" s="80">
        <v>4</v>
      </c>
      <c r="B10" s="44">
        <f t="shared" si="3"/>
        <v>812.36</v>
      </c>
      <c r="C10" s="44">
        <f t="shared" si="4"/>
        <v>812.36</v>
      </c>
      <c r="D10" s="15">
        <v>29</v>
      </c>
      <c r="E10" s="15">
        <f t="shared" si="0"/>
        <v>29</v>
      </c>
      <c r="F10" s="15">
        <f t="shared" si="1"/>
        <v>841.36</v>
      </c>
      <c r="G10" s="16">
        <f t="shared" si="2"/>
        <v>841.36</v>
      </c>
      <c r="H10" s="67"/>
      <c r="I10" s="65"/>
      <c r="J10" s="65"/>
      <c r="K10" s="65"/>
    </row>
    <row r="11" spans="1:11" ht="12.75" customHeight="1" x14ac:dyDescent="0.2">
      <c r="A11" s="80">
        <v>5</v>
      </c>
      <c r="B11" s="44">
        <f t="shared" si="3"/>
        <v>1015.45</v>
      </c>
      <c r="C11" s="44">
        <f t="shared" si="4"/>
        <v>1015.45</v>
      </c>
      <c r="D11" s="15">
        <v>31</v>
      </c>
      <c r="E11" s="15">
        <f t="shared" si="0"/>
        <v>31</v>
      </c>
      <c r="F11" s="15">
        <f t="shared" si="1"/>
        <v>1046.45</v>
      </c>
      <c r="G11" s="16">
        <f t="shared" si="2"/>
        <v>1046.45</v>
      </c>
      <c r="H11" s="67"/>
      <c r="I11" s="65"/>
      <c r="J11" s="65"/>
      <c r="K11" s="65"/>
    </row>
    <row r="12" spans="1:11" ht="12.75" customHeight="1" x14ac:dyDescent="0.2">
      <c r="A12" s="80">
        <v>6</v>
      </c>
      <c r="B12" s="44">
        <f t="shared" si="3"/>
        <v>1218.54</v>
      </c>
      <c r="C12" s="44">
        <f t="shared" si="4"/>
        <v>1218.54</v>
      </c>
      <c r="D12" s="15">
        <v>33</v>
      </c>
      <c r="E12" s="15">
        <f t="shared" si="0"/>
        <v>33</v>
      </c>
      <c r="F12" s="15">
        <f t="shared" si="1"/>
        <v>1251.54</v>
      </c>
      <c r="G12" s="16">
        <f t="shared" si="2"/>
        <v>1251.54</v>
      </c>
      <c r="H12" s="67"/>
      <c r="I12" s="65"/>
      <c r="J12" s="65"/>
      <c r="K12" s="65"/>
    </row>
    <row r="13" spans="1:11" ht="12.75" customHeight="1" x14ac:dyDescent="0.2">
      <c r="A13" s="80">
        <v>7</v>
      </c>
      <c r="B13" s="44">
        <f t="shared" si="3"/>
        <v>1421.63</v>
      </c>
      <c r="C13" s="15">
        <f t="shared" ref="C13:C30" si="5">291.22*A13</f>
        <v>2038.5400000000002</v>
      </c>
      <c r="D13" s="15">
        <v>35</v>
      </c>
      <c r="E13" s="15">
        <f t="shared" si="0"/>
        <v>35</v>
      </c>
      <c r="F13" s="15">
        <f t="shared" si="1"/>
        <v>1456.63</v>
      </c>
      <c r="G13" s="16">
        <f t="shared" si="2"/>
        <v>2073.54</v>
      </c>
      <c r="H13" s="67"/>
      <c r="I13" s="65"/>
      <c r="J13" s="65"/>
      <c r="K13" s="65"/>
    </row>
    <row r="14" spans="1:11" ht="12.75" customHeight="1" x14ac:dyDescent="0.2">
      <c r="A14" s="80">
        <v>8</v>
      </c>
      <c r="B14" s="44">
        <f t="shared" si="3"/>
        <v>1624.72</v>
      </c>
      <c r="C14" s="15">
        <f t="shared" si="5"/>
        <v>2329.7600000000002</v>
      </c>
      <c r="D14" s="15">
        <v>37</v>
      </c>
      <c r="E14" s="15">
        <f t="shared" si="0"/>
        <v>37</v>
      </c>
      <c r="F14" s="15">
        <f t="shared" si="1"/>
        <v>1661.72</v>
      </c>
      <c r="G14" s="16">
        <f t="shared" si="2"/>
        <v>2366.7600000000002</v>
      </c>
      <c r="H14" s="67"/>
      <c r="I14" s="65"/>
      <c r="J14" s="65"/>
      <c r="K14" s="65"/>
    </row>
    <row r="15" spans="1:11" ht="12.75" customHeight="1" x14ac:dyDescent="0.2">
      <c r="A15" s="80">
        <v>9</v>
      </c>
      <c r="B15" s="44">
        <f t="shared" si="3"/>
        <v>1827.81</v>
      </c>
      <c r="C15" s="15">
        <f t="shared" si="5"/>
        <v>2620.9800000000005</v>
      </c>
      <c r="D15" s="15">
        <v>39</v>
      </c>
      <c r="E15" s="15">
        <f t="shared" si="0"/>
        <v>39</v>
      </c>
      <c r="F15" s="15">
        <f t="shared" si="1"/>
        <v>1866.81</v>
      </c>
      <c r="G15" s="16">
        <f t="shared" si="2"/>
        <v>2659.9800000000005</v>
      </c>
      <c r="H15" s="67"/>
      <c r="I15" s="65"/>
      <c r="J15" s="65"/>
      <c r="K15" s="65"/>
    </row>
    <row r="16" spans="1:11" ht="12.75" customHeight="1" x14ac:dyDescent="0.2">
      <c r="A16" s="80">
        <v>10</v>
      </c>
      <c r="B16" s="44">
        <f t="shared" si="3"/>
        <v>2030.9</v>
      </c>
      <c r="C16" s="15">
        <f t="shared" si="5"/>
        <v>2912.2000000000003</v>
      </c>
      <c r="D16" s="15">
        <v>41</v>
      </c>
      <c r="E16" s="15">
        <f t="shared" si="0"/>
        <v>41</v>
      </c>
      <c r="F16" s="15">
        <f t="shared" si="1"/>
        <v>2071.9</v>
      </c>
      <c r="G16" s="16">
        <f t="shared" si="2"/>
        <v>2953.2000000000003</v>
      </c>
      <c r="H16" s="67"/>
      <c r="I16" s="65"/>
      <c r="J16" s="65"/>
      <c r="K16" s="65"/>
    </row>
    <row r="17" spans="1:11" ht="12.75" customHeight="1" x14ac:dyDescent="0.2">
      <c r="A17" s="80">
        <v>11</v>
      </c>
      <c r="B17" s="44">
        <f t="shared" si="3"/>
        <v>2233.9900000000002</v>
      </c>
      <c r="C17" s="15">
        <f t="shared" si="5"/>
        <v>3203.42</v>
      </c>
      <c r="D17" s="15">
        <v>43</v>
      </c>
      <c r="E17" s="15">
        <f t="shared" si="0"/>
        <v>43</v>
      </c>
      <c r="F17" s="15">
        <f t="shared" si="1"/>
        <v>2276.9900000000002</v>
      </c>
      <c r="G17" s="16">
        <f t="shared" si="2"/>
        <v>3246.42</v>
      </c>
      <c r="H17" s="67"/>
      <c r="I17" s="65"/>
      <c r="J17" s="65"/>
      <c r="K17" s="65"/>
    </row>
    <row r="18" spans="1:11" ht="12.75" customHeight="1" x14ac:dyDescent="0.2">
      <c r="A18" s="80">
        <v>12</v>
      </c>
      <c r="B18" s="44">
        <f t="shared" si="3"/>
        <v>2437.08</v>
      </c>
      <c r="C18" s="15">
        <f t="shared" si="5"/>
        <v>3494.6400000000003</v>
      </c>
      <c r="D18" s="15">
        <v>45</v>
      </c>
      <c r="E18" s="15">
        <f t="shared" si="0"/>
        <v>45</v>
      </c>
      <c r="F18" s="15">
        <f t="shared" si="1"/>
        <v>2482.08</v>
      </c>
      <c r="G18" s="16">
        <f t="shared" si="2"/>
        <v>3539.6400000000003</v>
      </c>
      <c r="H18" s="67"/>
      <c r="I18" s="65"/>
      <c r="J18" s="65"/>
      <c r="K18" s="65"/>
    </row>
    <row r="19" spans="1:11" ht="12.75" customHeight="1" x14ac:dyDescent="0.2">
      <c r="A19" s="80">
        <v>13</v>
      </c>
      <c r="B19" s="44">
        <f t="shared" si="3"/>
        <v>2640.17</v>
      </c>
      <c r="C19" s="15">
        <f t="shared" si="5"/>
        <v>3785.8600000000006</v>
      </c>
      <c r="D19" s="15">
        <v>45</v>
      </c>
      <c r="E19" s="15">
        <f t="shared" si="0"/>
        <v>45</v>
      </c>
      <c r="F19" s="15">
        <f t="shared" si="1"/>
        <v>2685.17</v>
      </c>
      <c r="G19" s="16">
        <f t="shared" si="2"/>
        <v>3830.8600000000006</v>
      </c>
      <c r="H19" s="67"/>
      <c r="I19" s="65"/>
      <c r="J19" s="65"/>
      <c r="K19" s="65"/>
    </row>
    <row r="20" spans="1:11" ht="12.75" customHeight="1" x14ac:dyDescent="0.2">
      <c r="A20" s="80">
        <v>14</v>
      </c>
      <c r="B20" s="44">
        <f t="shared" si="3"/>
        <v>2843.26</v>
      </c>
      <c r="C20" s="15">
        <f t="shared" si="5"/>
        <v>4077.0800000000004</v>
      </c>
      <c r="D20" s="15">
        <v>45</v>
      </c>
      <c r="E20" s="15">
        <f t="shared" si="0"/>
        <v>45</v>
      </c>
      <c r="F20" s="15">
        <f t="shared" si="1"/>
        <v>2888.26</v>
      </c>
      <c r="G20" s="16">
        <f t="shared" si="2"/>
        <v>4122.08</v>
      </c>
      <c r="H20" s="67"/>
      <c r="I20" s="65"/>
      <c r="J20" s="65"/>
      <c r="K20" s="65"/>
    </row>
    <row r="21" spans="1:11" ht="12.75" customHeight="1" x14ac:dyDescent="0.2">
      <c r="A21" s="80">
        <v>15</v>
      </c>
      <c r="B21" s="44">
        <f t="shared" si="3"/>
        <v>3046.35</v>
      </c>
      <c r="C21" s="15">
        <f t="shared" si="5"/>
        <v>4368.3</v>
      </c>
      <c r="D21" s="15">
        <v>45</v>
      </c>
      <c r="E21" s="15">
        <f t="shared" si="0"/>
        <v>45</v>
      </c>
      <c r="F21" s="15">
        <f t="shared" si="1"/>
        <v>3091.35</v>
      </c>
      <c r="G21" s="16">
        <f t="shared" si="2"/>
        <v>4413.3</v>
      </c>
      <c r="H21" s="67"/>
      <c r="I21" s="65"/>
      <c r="J21" s="65"/>
      <c r="K21" s="65"/>
    </row>
    <row r="22" spans="1:11" ht="12.75" customHeight="1" x14ac:dyDescent="0.2">
      <c r="A22" s="80">
        <v>16</v>
      </c>
      <c r="B22" s="44">
        <f t="shared" si="3"/>
        <v>3249.44</v>
      </c>
      <c r="C22" s="15">
        <f t="shared" si="5"/>
        <v>4659.5200000000004</v>
      </c>
      <c r="D22" s="15">
        <v>45</v>
      </c>
      <c r="E22" s="15">
        <f t="shared" si="0"/>
        <v>45</v>
      </c>
      <c r="F22" s="15">
        <f t="shared" si="1"/>
        <v>3294.44</v>
      </c>
      <c r="G22" s="16">
        <f t="shared" si="2"/>
        <v>4704.5200000000004</v>
      </c>
      <c r="H22" s="67"/>
      <c r="I22" s="65"/>
      <c r="J22" s="65"/>
      <c r="K22" s="65"/>
    </row>
    <row r="23" spans="1:11" ht="12.75" customHeight="1" x14ac:dyDescent="0.2">
      <c r="A23" s="80">
        <v>17</v>
      </c>
      <c r="B23" s="44">
        <f t="shared" si="3"/>
        <v>3452.53</v>
      </c>
      <c r="C23" s="15">
        <f t="shared" si="5"/>
        <v>4950.7400000000007</v>
      </c>
      <c r="D23" s="15">
        <v>45</v>
      </c>
      <c r="E23" s="15">
        <f t="shared" si="0"/>
        <v>45</v>
      </c>
      <c r="F23" s="15">
        <f t="shared" si="1"/>
        <v>3497.53</v>
      </c>
      <c r="G23" s="16">
        <f t="shared" si="2"/>
        <v>4995.7400000000007</v>
      </c>
      <c r="H23" s="67"/>
      <c r="I23" s="65"/>
      <c r="J23" s="65"/>
      <c r="K23" s="65"/>
    </row>
    <row r="24" spans="1:11" ht="12.75" customHeight="1" x14ac:dyDescent="0.2">
      <c r="A24" s="80">
        <v>18</v>
      </c>
      <c r="B24" s="44">
        <f t="shared" si="3"/>
        <v>3655.62</v>
      </c>
      <c r="C24" s="15">
        <f t="shared" si="5"/>
        <v>5241.9600000000009</v>
      </c>
      <c r="D24" s="15">
        <v>45</v>
      </c>
      <c r="E24" s="15">
        <f t="shared" si="0"/>
        <v>45</v>
      </c>
      <c r="F24" s="15">
        <f t="shared" si="1"/>
        <v>3700.62</v>
      </c>
      <c r="G24" s="16">
        <f t="shared" si="2"/>
        <v>5286.9600000000009</v>
      </c>
      <c r="H24" s="67"/>
      <c r="I24" s="65"/>
      <c r="J24" s="65"/>
      <c r="K24" s="65"/>
    </row>
    <row r="25" spans="1:11" ht="12.75" customHeight="1" x14ac:dyDescent="0.2">
      <c r="A25" s="80">
        <v>19</v>
      </c>
      <c r="B25" s="44">
        <f t="shared" si="3"/>
        <v>3858.71</v>
      </c>
      <c r="C25" s="15">
        <f t="shared" si="5"/>
        <v>5533.18</v>
      </c>
      <c r="D25" s="15">
        <v>45</v>
      </c>
      <c r="E25" s="15">
        <f t="shared" si="0"/>
        <v>45</v>
      </c>
      <c r="F25" s="15">
        <f t="shared" si="1"/>
        <v>3903.71</v>
      </c>
      <c r="G25" s="16">
        <f t="shared" si="2"/>
        <v>5578.18</v>
      </c>
      <c r="H25" s="67"/>
      <c r="I25" s="65"/>
      <c r="J25" s="65"/>
      <c r="K25" s="65"/>
    </row>
    <row r="26" spans="1:11" ht="12.75" customHeight="1" x14ac:dyDescent="0.2">
      <c r="A26" s="80">
        <v>20</v>
      </c>
      <c r="B26" s="44">
        <f t="shared" si="3"/>
        <v>4061.8</v>
      </c>
      <c r="C26" s="15">
        <f t="shared" si="5"/>
        <v>5824.4000000000005</v>
      </c>
      <c r="D26" s="15">
        <v>45</v>
      </c>
      <c r="E26" s="15">
        <f t="shared" si="0"/>
        <v>45</v>
      </c>
      <c r="F26" s="15">
        <f t="shared" si="1"/>
        <v>4106.8</v>
      </c>
      <c r="G26" s="16">
        <f t="shared" si="2"/>
        <v>5869.4000000000005</v>
      </c>
      <c r="H26" s="67"/>
      <c r="I26" s="65"/>
      <c r="J26" s="65"/>
      <c r="K26" s="65"/>
    </row>
    <row r="27" spans="1:11" ht="12.75" customHeight="1" x14ac:dyDescent="0.2">
      <c r="A27" s="80">
        <v>21</v>
      </c>
      <c r="B27" s="44">
        <f t="shared" si="3"/>
        <v>4264.8900000000003</v>
      </c>
      <c r="C27" s="15">
        <f t="shared" si="5"/>
        <v>6115.6200000000008</v>
      </c>
      <c r="D27" s="15">
        <v>45</v>
      </c>
      <c r="E27" s="15">
        <f t="shared" si="0"/>
        <v>45</v>
      </c>
      <c r="F27" s="15">
        <f t="shared" si="1"/>
        <v>4309.8900000000003</v>
      </c>
      <c r="G27" s="16">
        <f t="shared" si="2"/>
        <v>6160.6200000000008</v>
      </c>
      <c r="H27" s="67"/>
      <c r="I27" s="65"/>
      <c r="J27" s="65"/>
      <c r="K27" s="65"/>
    </row>
    <row r="28" spans="1:11" ht="12.75" customHeight="1" x14ac:dyDescent="0.2">
      <c r="A28" s="80">
        <v>22</v>
      </c>
      <c r="B28" s="44">
        <f t="shared" si="3"/>
        <v>4467.9800000000005</v>
      </c>
      <c r="C28" s="15">
        <f t="shared" si="5"/>
        <v>6406.84</v>
      </c>
      <c r="D28" s="15">
        <v>45</v>
      </c>
      <c r="E28" s="15">
        <f t="shared" si="0"/>
        <v>45</v>
      </c>
      <c r="F28" s="15">
        <f t="shared" si="1"/>
        <v>4512.9800000000005</v>
      </c>
      <c r="G28" s="16">
        <f t="shared" si="2"/>
        <v>6451.84</v>
      </c>
      <c r="H28" s="67"/>
      <c r="I28" s="65"/>
      <c r="J28" s="65"/>
      <c r="K28" s="65"/>
    </row>
    <row r="29" spans="1:11" ht="12.75" customHeight="1" x14ac:dyDescent="0.2">
      <c r="A29" s="80">
        <v>23</v>
      </c>
      <c r="B29" s="44">
        <f t="shared" si="3"/>
        <v>4671.07</v>
      </c>
      <c r="C29" s="15">
        <f t="shared" si="5"/>
        <v>6698.06</v>
      </c>
      <c r="D29" s="15">
        <v>45</v>
      </c>
      <c r="E29" s="15">
        <f t="shared" si="0"/>
        <v>45</v>
      </c>
      <c r="F29" s="15">
        <f t="shared" si="1"/>
        <v>4716.07</v>
      </c>
      <c r="G29" s="16">
        <f t="shared" si="2"/>
        <v>6743.06</v>
      </c>
      <c r="H29" s="67"/>
      <c r="I29" s="65"/>
      <c r="J29" s="65"/>
      <c r="K29" s="65"/>
    </row>
    <row r="30" spans="1:11" ht="12.75" customHeight="1" x14ac:dyDescent="0.2">
      <c r="A30" s="80">
        <v>24</v>
      </c>
      <c r="B30" s="44">
        <f t="shared" si="3"/>
        <v>4874.16</v>
      </c>
      <c r="C30" s="15">
        <f t="shared" si="5"/>
        <v>6989.2800000000007</v>
      </c>
      <c r="D30" s="15">
        <v>45</v>
      </c>
      <c r="E30" s="15">
        <f t="shared" si="0"/>
        <v>45</v>
      </c>
      <c r="F30" s="15">
        <f t="shared" si="1"/>
        <v>4919.16</v>
      </c>
      <c r="G30" s="16">
        <f t="shared" si="2"/>
        <v>7034.2800000000007</v>
      </c>
      <c r="H30" s="67"/>
      <c r="I30" s="65"/>
      <c r="J30" s="65"/>
      <c r="K30" s="65"/>
    </row>
    <row r="33" spans="2:5" x14ac:dyDescent="0.2">
      <c r="B33" s="60" t="s">
        <v>13</v>
      </c>
    </row>
    <row r="34" spans="2:5" x14ac:dyDescent="0.2">
      <c r="B34" s="27" t="s">
        <v>26</v>
      </c>
    </row>
    <row r="35" spans="2:5" x14ac:dyDescent="0.2">
      <c r="B35" s="27" t="s">
        <v>71</v>
      </c>
    </row>
    <row r="36" spans="2:5" x14ac:dyDescent="0.2">
      <c r="B36" s="27"/>
    </row>
    <row r="37" spans="2:5" x14ac:dyDescent="0.2">
      <c r="B37" s="27"/>
    </row>
    <row r="38" spans="2:5" x14ac:dyDescent="0.2">
      <c r="B38" s="81"/>
      <c r="C38" s="113" t="s">
        <v>14</v>
      </c>
      <c r="D38" s="113"/>
      <c r="E38" s="113"/>
    </row>
    <row r="39" spans="2:5" x14ac:dyDescent="0.2">
      <c r="B39" s="81"/>
      <c r="C39" s="113" t="s">
        <v>15</v>
      </c>
      <c r="D39" s="113"/>
      <c r="E39" s="113"/>
    </row>
    <row r="40" spans="2:5" x14ac:dyDescent="0.2">
      <c r="B40" s="81"/>
      <c r="C40" s="99" t="s">
        <v>16</v>
      </c>
      <c r="D40" s="99" t="s">
        <v>17</v>
      </c>
      <c r="E40" s="99" t="s">
        <v>18</v>
      </c>
    </row>
    <row r="41" spans="2:5" x14ac:dyDescent="0.2">
      <c r="B41" s="81" t="s">
        <v>20</v>
      </c>
      <c r="C41" s="83">
        <v>580</v>
      </c>
      <c r="D41" s="83">
        <v>377</v>
      </c>
      <c r="E41" s="83">
        <v>377</v>
      </c>
    </row>
    <row r="42" spans="2:5" x14ac:dyDescent="0.2">
      <c r="B42" s="81" t="s">
        <v>21</v>
      </c>
      <c r="C42" s="83">
        <v>716</v>
      </c>
      <c r="D42" s="83">
        <v>466</v>
      </c>
      <c r="E42" s="83">
        <v>466</v>
      </c>
    </row>
    <row r="43" spans="2:5" x14ac:dyDescent="0.2">
      <c r="B43" s="81" t="s">
        <v>22</v>
      </c>
      <c r="C43" s="84">
        <v>1289</v>
      </c>
      <c r="D43" s="83">
        <v>839</v>
      </c>
      <c r="E43" s="83">
        <v>839</v>
      </c>
    </row>
    <row r="44" spans="2:5" x14ac:dyDescent="0.2">
      <c r="B44" s="81" t="s">
        <v>23</v>
      </c>
      <c r="C44" s="85">
        <v>2721</v>
      </c>
      <c r="D44" s="85">
        <v>1772</v>
      </c>
      <c r="E44" s="85">
        <v>1772</v>
      </c>
    </row>
  </sheetData>
  <mergeCells count="4">
    <mergeCell ref="A1:G1"/>
    <mergeCell ref="C38:E38"/>
    <mergeCell ref="C39:E39"/>
    <mergeCell ref="D5:D6"/>
  </mergeCells>
  <phoneticPr fontId="1" type="noConversion"/>
  <pageMargins left="0.2" right="0.2" top="0.25" bottom="0.25" header="0.3" footer="0.3"/>
  <pageSetup orientation="landscape" r:id="rId1"/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activeCell="C13" sqref="C13:C30"/>
    </sheetView>
  </sheetViews>
  <sheetFormatPr defaultColWidth="9.140625" defaultRowHeight="12.75" x14ac:dyDescent="0.2"/>
  <cols>
    <col min="1" max="1" width="15.7109375" style="79" customWidth="1"/>
    <col min="2" max="7" width="15.7109375" style="5" customWidth="1"/>
    <col min="8" max="11" width="12.85546875" style="5" customWidth="1"/>
    <col min="12" max="16384" width="9.140625" style="5"/>
  </cols>
  <sheetData>
    <row r="1" spans="1:11" ht="18.75" x14ac:dyDescent="0.3">
      <c r="A1" s="130" t="s">
        <v>78</v>
      </c>
      <c r="B1" s="130"/>
      <c r="C1" s="130"/>
      <c r="D1" s="130"/>
      <c r="E1" s="130"/>
      <c r="F1" s="130"/>
      <c r="G1" s="130"/>
    </row>
    <row r="2" spans="1:11" x14ac:dyDescent="0.2">
      <c r="B2" s="4"/>
      <c r="C2" s="4"/>
      <c r="D2" s="4"/>
      <c r="E2" s="4"/>
      <c r="F2" s="4"/>
    </row>
    <row r="3" spans="1:11" x14ac:dyDescent="0.2">
      <c r="B3" s="4"/>
      <c r="C3" s="4"/>
      <c r="D3" s="4"/>
      <c r="E3" s="4"/>
      <c r="F3" s="4"/>
    </row>
    <row r="4" spans="1:11" x14ac:dyDescent="0.2">
      <c r="A4" s="47"/>
      <c r="B4" s="41" t="s">
        <v>5</v>
      </c>
      <c r="C4" s="42"/>
      <c r="D4" s="107" t="s">
        <v>8</v>
      </c>
      <c r="E4" s="111"/>
      <c r="F4" s="25" t="s">
        <v>9</v>
      </c>
      <c r="G4" s="25" t="s">
        <v>9</v>
      </c>
      <c r="H4" s="66"/>
      <c r="I4" s="62"/>
      <c r="J4" s="62"/>
      <c r="K4" s="62"/>
    </row>
    <row r="5" spans="1:11" x14ac:dyDescent="0.2">
      <c r="A5" s="51" t="s">
        <v>0</v>
      </c>
      <c r="B5" s="32" t="s">
        <v>75</v>
      </c>
      <c r="C5" s="38" t="s">
        <v>76</v>
      </c>
      <c r="D5" s="132" t="s">
        <v>6</v>
      </c>
      <c r="E5" s="24" t="s">
        <v>9</v>
      </c>
      <c r="F5" s="24" t="s">
        <v>10</v>
      </c>
      <c r="G5" s="24" t="s">
        <v>10</v>
      </c>
      <c r="H5" s="66"/>
      <c r="I5" s="62"/>
      <c r="J5" s="62"/>
      <c r="K5" s="62"/>
    </row>
    <row r="6" spans="1:11" x14ac:dyDescent="0.2">
      <c r="A6" s="34" t="s">
        <v>1</v>
      </c>
      <c r="B6" s="59" t="s">
        <v>2</v>
      </c>
      <c r="C6" s="12" t="s">
        <v>4</v>
      </c>
      <c r="D6" s="133"/>
      <c r="E6" s="13" t="s">
        <v>8</v>
      </c>
      <c r="F6" s="12" t="s">
        <v>2</v>
      </c>
      <c r="G6" s="12" t="s">
        <v>11</v>
      </c>
      <c r="H6" s="57"/>
      <c r="I6" s="29"/>
      <c r="J6" s="29"/>
      <c r="K6" s="64"/>
    </row>
    <row r="7" spans="1:11" ht="12.75" customHeight="1" x14ac:dyDescent="0.2">
      <c r="A7" s="89">
        <v>1</v>
      </c>
      <c r="B7" s="44">
        <v>203.09</v>
      </c>
      <c r="C7" s="44">
        <v>203.09</v>
      </c>
      <c r="D7" s="15">
        <v>34</v>
      </c>
      <c r="E7" s="15">
        <f t="shared" ref="E7:E30" si="0">SUM(D7)</f>
        <v>34</v>
      </c>
      <c r="F7" s="15">
        <f>B7+E7</f>
        <v>237.09</v>
      </c>
      <c r="G7" s="16">
        <f>C7+E7</f>
        <v>237.09</v>
      </c>
      <c r="H7" s="67"/>
      <c r="I7" s="65"/>
      <c r="J7" s="65"/>
      <c r="K7" s="65"/>
    </row>
    <row r="8" spans="1:11" ht="12.75" customHeight="1" x14ac:dyDescent="0.2">
      <c r="A8" s="89">
        <v>2</v>
      </c>
      <c r="B8" s="44">
        <f>A8*$B$7</f>
        <v>406.18</v>
      </c>
      <c r="C8" s="44">
        <f>A8*$C$7</f>
        <v>406.18</v>
      </c>
      <c r="D8" s="15">
        <v>34</v>
      </c>
      <c r="E8" s="15">
        <f t="shared" si="0"/>
        <v>34</v>
      </c>
      <c r="F8" s="15">
        <f t="shared" ref="F8:F30" si="1">B8+E8</f>
        <v>440.18</v>
      </c>
      <c r="G8" s="16">
        <f t="shared" ref="G8:G30" si="2">C8+E8</f>
        <v>440.18</v>
      </c>
      <c r="H8" s="67"/>
      <c r="I8" s="65"/>
      <c r="J8" s="65"/>
      <c r="K8" s="65"/>
    </row>
    <row r="9" spans="1:11" ht="12.75" customHeight="1" x14ac:dyDescent="0.2">
      <c r="A9" s="80">
        <v>3</v>
      </c>
      <c r="B9" s="44">
        <f t="shared" ref="B9:B30" si="3">A9*$B$7</f>
        <v>609.27</v>
      </c>
      <c r="C9" s="44">
        <f t="shared" ref="C9:C12" si="4">A9*$C$7</f>
        <v>609.27</v>
      </c>
      <c r="D9" s="15">
        <v>34</v>
      </c>
      <c r="E9" s="15">
        <f t="shared" si="0"/>
        <v>34</v>
      </c>
      <c r="F9" s="15">
        <f t="shared" si="1"/>
        <v>643.27</v>
      </c>
      <c r="G9" s="16">
        <f t="shared" si="2"/>
        <v>643.27</v>
      </c>
      <c r="H9" s="67"/>
      <c r="I9" s="65"/>
      <c r="J9" s="65"/>
      <c r="K9" s="65"/>
    </row>
    <row r="10" spans="1:11" ht="12.75" customHeight="1" x14ac:dyDescent="0.2">
      <c r="A10" s="80">
        <v>4</v>
      </c>
      <c r="B10" s="44">
        <f t="shared" si="3"/>
        <v>812.36</v>
      </c>
      <c r="C10" s="44">
        <f t="shared" si="4"/>
        <v>812.36</v>
      </c>
      <c r="D10" s="15">
        <v>34</v>
      </c>
      <c r="E10" s="15">
        <f t="shared" si="0"/>
        <v>34</v>
      </c>
      <c r="F10" s="15">
        <f t="shared" si="1"/>
        <v>846.36</v>
      </c>
      <c r="G10" s="16">
        <f t="shared" si="2"/>
        <v>846.36</v>
      </c>
      <c r="H10" s="67"/>
      <c r="I10" s="65"/>
      <c r="J10" s="65"/>
      <c r="K10" s="65"/>
    </row>
    <row r="11" spans="1:11" ht="12.75" customHeight="1" x14ac:dyDescent="0.2">
      <c r="A11" s="80">
        <v>5</v>
      </c>
      <c r="B11" s="44">
        <f t="shared" si="3"/>
        <v>1015.45</v>
      </c>
      <c r="C11" s="44">
        <f t="shared" si="4"/>
        <v>1015.45</v>
      </c>
      <c r="D11" s="15">
        <v>34</v>
      </c>
      <c r="E11" s="15">
        <f t="shared" si="0"/>
        <v>34</v>
      </c>
      <c r="F11" s="15">
        <f t="shared" si="1"/>
        <v>1049.45</v>
      </c>
      <c r="G11" s="16">
        <f t="shared" si="2"/>
        <v>1049.45</v>
      </c>
      <c r="H11" s="67"/>
      <c r="I11" s="65"/>
      <c r="J11" s="65"/>
      <c r="K11" s="65"/>
    </row>
    <row r="12" spans="1:11" ht="12.75" customHeight="1" x14ac:dyDescent="0.2">
      <c r="A12" s="80">
        <v>6</v>
      </c>
      <c r="B12" s="44">
        <f t="shared" si="3"/>
        <v>1218.54</v>
      </c>
      <c r="C12" s="44">
        <f t="shared" si="4"/>
        <v>1218.54</v>
      </c>
      <c r="D12" s="15">
        <v>34</v>
      </c>
      <c r="E12" s="15">
        <f t="shared" si="0"/>
        <v>34</v>
      </c>
      <c r="F12" s="15">
        <f t="shared" si="1"/>
        <v>1252.54</v>
      </c>
      <c r="G12" s="16">
        <f t="shared" si="2"/>
        <v>1252.54</v>
      </c>
      <c r="H12" s="67"/>
      <c r="I12" s="65"/>
      <c r="J12" s="65"/>
      <c r="K12" s="65"/>
    </row>
    <row r="13" spans="1:11" ht="12.75" customHeight="1" x14ac:dyDescent="0.2">
      <c r="A13" s="80">
        <v>7</v>
      </c>
      <c r="B13" s="44">
        <f t="shared" si="3"/>
        <v>1421.63</v>
      </c>
      <c r="C13" s="15">
        <f t="shared" ref="C13:C30" si="5">291.22*A13</f>
        <v>2038.5400000000002</v>
      </c>
      <c r="D13" s="15">
        <v>34</v>
      </c>
      <c r="E13" s="15">
        <f t="shared" si="0"/>
        <v>34</v>
      </c>
      <c r="F13" s="15">
        <f t="shared" si="1"/>
        <v>1455.63</v>
      </c>
      <c r="G13" s="16">
        <f t="shared" si="2"/>
        <v>2072.54</v>
      </c>
      <c r="H13" s="67"/>
      <c r="I13" s="65"/>
      <c r="J13" s="65"/>
      <c r="K13" s="65"/>
    </row>
    <row r="14" spans="1:11" ht="12.75" customHeight="1" x14ac:dyDescent="0.2">
      <c r="A14" s="80">
        <v>8</v>
      </c>
      <c r="B14" s="44">
        <f t="shared" si="3"/>
        <v>1624.72</v>
      </c>
      <c r="C14" s="15">
        <f t="shared" si="5"/>
        <v>2329.7600000000002</v>
      </c>
      <c r="D14" s="15">
        <v>34</v>
      </c>
      <c r="E14" s="15">
        <f t="shared" si="0"/>
        <v>34</v>
      </c>
      <c r="F14" s="15">
        <f t="shared" si="1"/>
        <v>1658.72</v>
      </c>
      <c r="G14" s="16">
        <f t="shared" si="2"/>
        <v>2363.7600000000002</v>
      </c>
      <c r="H14" s="67"/>
      <c r="I14" s="65"/>
      <c r="J14" s="65"/>
      <c r="K14" s="65"/>
    </row>
    <row r="15" spans="1:11" ht="12.75" customHeight="1" x14ac:dyDescent="0.2">
      <c r="A15" s="80">
        <v>9</v>
      </c>
      <c r="B15" s="44">
        <f t="shared" si="3"/>
        <v>1827.81</v>
      </c>
      <c r="C15" s="15">
        <f t="shared" si="5"/>
        <v>2620.9800000000005</v>
      </c>
      <c r="D15" s="15">
        <v>34</v>
      </c>
      <c r="E15" s="15">
        <f t="shared" si="0"/>
        <v>34</v>
      </c>
      <c r="F15" s="15">
        <f t="shared" si="1"/>
        <v>1861.81</v>
      </c>
      <c r="G15" s="16">
        <f t="shared" si="2"/>
        <v>2654.9800000000005</v>
      </c>
      <c r="H15" s="67"/>
      <c r="I15" s="65"/>
      <c r="J15" s="65"/>
      <c r="K15" s="65"/>
    </row>
    <row r="16" spans="1:11" ht="12.75" customHeight="1" x14ac:dyDescent="0.2">
      <c r="A16" s="80">
        <v>10</v>
      </c>
      <c r="B16" s="44">
        <f t="shared" si="3"/>
        <v>2030.9</v>
      </c>
      <c r="C16" s="15">
        <f t="shared" si="5"/>
        <v>2912.2000000000003</v>
      </c>
      <c r="D16" s="15">
        <v>34</v>
      </c>
      <c r="E16" s="15">
        <f t="shared" si="0"/>
        <v>34</v>
      </c>
      <c r="F16" s="15">
        <f t="shared" si="1"/>
        <v>2064.9</v>
      </c>
      <c r="G16" s="16">
        <f t="shared" si="2"/>
        <v>2946.2000000000003</v>
      </c>
      <c r="H16" s="67"/>
      <c r="I16" s="65"/>
      <c r="J16" s="65"/>
      <c r="K16" s="65"/>
    </row>
    <row r="17" spans="1:11" ht="12.75" customHeight="1" x14ac:dyDescent="0.2">
      <c r="A17" s="80">
        <v>11</v>
      </c>
      <c r="B17" s="44">
        <f t="shared" si="3"/>
        <v>2233.9900000000002</v>
      </c>
      <c r="C17" s="15">
        <f t="shared" si="5"/>
        <v>3203.42</v>
      </c>
      <c r="D17" s="15">
        <v>34</v>
      </c>
      <c r="E17" s="15">
        <f t="shared" si="0"/>
        <v>34</v>
      </c>
      <c r="F17" s="15">
        <f t="shared" si="1"/>
        <v>2267.9900000000002</v>
      </c>
      <c r="G17" s="16">
        <f t="shared" si="2"/>
        <v>3237.42</v>
      </c>
      <c r="H17" s="67"/>
      <c r="I17" s="65"/>
      <c r="J17" s="65"/>
      <c r="K17" s="65"/>
    </row>
    <row r="18" spans="1:11" ht="12.75" customHeight="1" x14ac:dyDescent="0.2">
      <c r="A18" s="80">
        <v>12</v>
      </c>
      <c r="B18" s="44">
        <f t="shared" si="3"/>
        <v>2437.08</v>
      </c>
      <c r="C18" s="15">
        <f t="shared" si="5"/>
        <v>3494.6400000000003</v>
      </c>
      <c r="D18" s="15">
        <v>34</v>
      </c>
      <c r="E18" s="15">
        <f t="shared" si="0"/>
        <v>34</v>
      </c>
      <c r="F18" s="15">
        <f t="shared" si="1"/>
        <v>2471.08</v>
      </c>
      <c r="G18" s="16">
        <f t="shared" si="2"/>
        <v>3528.6400000000003</v>
      </c>
      <c r="H18" s="67"/>
      <c r="I18" s="65"/>
      <c r="J18" s="65"/>
      <c r="K18" s="65"/>
    </row>
    <row r="19" spans="1:11" ht="12.75" customHeight="1" x14ac:dyDescent="0.2">
      <c r="A19" s="80">
        <v>13</v>
      </c>
      <c r="B19" s="44">
        <f t="shared" si="3"/>
        <v>2640.17</v>
      </c>
      <c r="C19" s="15">
        <f t="shared" si="5"/>
        <v>3785.8600000000006</v>
      </c>
      <c r="D19" s="15">
        <v>34</v>
      </c>
      <c r="E19" s="15">
        <f t="shared" si="0"/>
        <v>34</v>
      </c>
      <c r="F19" s="15">
        <f t="shared" si="1"/>
        <v>2674.17</v>
      </c>
      <c r="G19" s="16">
        <f t="shared" si="2"/>
        <v>3819.8600000000006</v>
      </c>
      <c r="H19" s="67"/>
      <c r="I19" s="65"/>
      <c r="J19" s="65"/>
      <c r="K19" s="65"/>
    </row>
    <row r="20" spans="1:11" ht="12.75" customHeight="1" x14ac:dyDescent="0.2">
      <c r="A20" s="80">
        <v>14</v>
      </c>
      <c r="B20" s="44">
        <f t="shared" si="3"/>
        <v>2843.26</v>
      </c>
      <c r="C20" s="15">
        <f t="shared" si="5"/>
        <v>4077.0800000000004</v>
      </c>
      <c r="D20" s="15">
        <v>34</v>
      </c>
      <c r="E20" s="15">
        <f t="shared" si="0"/>
        <v>34</v>
      </c>
      <c r="F20" s="15">
        <f t="shared" si="1"/>
        <v>2877.26</v>
      </c>
      <c r="G20" s="16">
        <f t="shared" si="2"/>
        <v>4111.08</v>
      </c>
      <c r="H20" s="67"/>
      <c r="I20" s="65"/>
      <c r="J20" s="65"/>
      <c r="K20" s="65"/>
    </row>
    <row r="21" spans="1:11" ht="12.75" customHeight="1" x14ac:dyDescent="0.2">
      <c r="A21" s="80">
        <v>15</v>
      </c>
      <c r="B21" s="44">
        <f t="shared" si="3"/>
        <v>3046.35</v>
      </c>
      <c r="C21" s="15">
        <f t="shared" si="5"/>
        <v>4368.3</v>
      </c>
      <c r="D21" s="15">
        <v>34</v>
      </c>
      <c r="E21" s="15">
        <f t="shared" si="0"/>
        <v>34</v>
      </c>
      <c r="F21" s="15">
        <f t="shared" si="1"/>
        <v>3080.35</v>
      </c>
      <c r="G21" s="16">
        <f t="shared" si="2"/>
        <v>4402.3</v>
      </c>
      <c r="H21" s="67"/>
      <c r="I21" s="65"/>
      <c r="J21" s="65"/>
      <c r="K21" s="65"/>
    </row>
    <row r="22" spans="1:11" ht="12.75" customHeight="1" x14ac:dyDescent="0.2">
      <c r="A22" s="80">
        <v>16</v>
      </c>
      <c r="B22" s="44">
        <f t="shared" si="3"/>
        <v>3249.44</v>
      </c>
      <c r="C22" s="15">
        <f t="shared" si="5"/>
        <v>4659.5200000000004</v>
      </c>
      <c r="D22" s="15">
        <v>34</v>
      </c>
      <c r="E22" s="15">
        <f t="shared" si="0"/>
        <v>34</v>
      </c>
      <c r="F22" s="15">
        <f t="shared" si="1"/>
        <v>3283.44</v>
      </c>
      <c r="G22" s="16">
        <f t="shared" si="2"/>
        <v>4693.5200000000004</v>
      </c>
      <c r="H22" s="67"/>
      <c r="I22" s="65"/>
      <c r="J22" s="65"/>
      <c r="K22" s="65"/>
    </row>
    <row r="23" spans="1:11" ht="12.75" customHeight="1" x14ac:dyDescent="0.2">
      <c r="A23" s="80">
        <v>17</v>
      </c>
      <c r="B23" s="44">
        <f t="shared" si="3"/>
        <v>3452.53</v>
      </c>
      <c r="C23" s="15">
        <f t="shared" si="5"/>
        <v>4950.7400000000007</v>
      </c>
      <c r="D23" s="15">
        <v>34</v>
      </c>
      <c r="E23" s="15">
        <f t="shared" si="0"/>
        <v>34</v>
      </c>
      <c r="F23" s="15">
        <f t="shared" si="1"/>
        <v>3486.53</v>
      </c>
      <c r="G23" s="16">
        <f t="shared" si="2"/>
        <v>4984.7400000000007</v>
      </c>
      <c r="H23" s="67"/>
      <c r="I23" s="65"/>
      <c r="J23" s="65"/>
      <c r="K23" s="65"/>
    </row>
    <row r="24" spans="1:11" ht="12.75" customHeight="1" x14ac:dyDescent="0.2">
      <c r="A24" s="80">
        <v>18</v>
      </c>
      <c r="B24" s="44">
        <f t="shared" si="3"/>
        <v>3655.62</v>
      </c>
      <c r="C24" s="15">
        <f t="shared" si="5"/>
        <v>5241.9600000000009</v>
      </c>
      <c r="D24" s="15">
        <v>34</v>
      </c>
      <c r="E24" s="15">
        <f t="shared" si="0"/>
        <v>34</v>
      </c>
      <c r="F24" s="15">
        <f t="shared" si="1"/>
        <v>3689.62</v>
      </c>
      <c r="G24" s="16">
        <f t="shared" si="2"/>
        <v>5275.9600000000009</v>
      </c>
      <c r="H24" s="67"/>
      <c r="I24" s="65"/>
      <c r="J24" s="65"/>
      <c r="K24" s="65"/>
    </row>
    <row r="25" spans="1:11" ht="12.75" customHeight="1" x14ac:dyDescent="0.2">
      <c r="A25" s="80">
        <v>19</v>
      </c>
      <c r="B25" s="44">
        <f t="shared" si="3"/>
        <v>3858.71</v>
      </c>
      <c r="C25" s="15">
        <f t="shared" si="5"/>
        <v>5533.18</v>
      </c>
      <c r="D25" s="15">
        <v>34</v>
      </c>
      <c r="E25" s="15">
        <f t="shared" si="0"/>
        <v>34</v>
      </c>
      <c r="F25" s="15">
        <f t="shared" si="1"/>
        <v>3892.71</v>
      </c>
      <c r="G25" s="16">
        <f t="shared" si="2"/>
        <v>5567.18</v>
      </c>
      <c r="H25" s="67"/>
      <c r="I25" s="65"/>
      <c r="J25" s="65"/>
      <c r="K25" s="65"/>
    </row>
    <row r="26" spans="1:11" ht="12.75" customHeight="1" x14ac:dyDescent="0.2">
      <c r="A26" s="80">
        <v>20</v>
      </c>
      <c r="B26" s="44">
        <f t="shared" si="3"/>
        <v>4061.8</v>
      </c>
      <c r="C26" s="15">
        <f t="shared" si="5"/>
        <v>5824.4000000000005</v>
      </c>
      <c r="D26" s="15">
        <v>34</v>
      </c>
      <c r="E26" s="15">
        <f t="shared" si="0"/>
        <v>34</v>
      </c>
      <c r="F26" s="15">
        <f t="shared" si="1"/>
        <v>4095.8</v>
      </c>
      <c r="G26" s="16">
        <f t="shared" si="2"/>
        <v>5858.4000000000005</v>
      </c>
      <c r="H26" s="67"/>
      <c r="I26" s="65"/>
      <c r="J26" s="65"/>
      <c r="K26" s="65"/>
    </row>
    <row r="27" spans="1:11" ht="12.75" customHeight="1" x14ac:dyDescent="0.2">
      <c r="A27" s="80">
        <v>21</v>
      </c>
      <c r="B27" s="44">
        <f t="shared" si="3"/>
        <v>4264.8900000000003</v>
      </c>
      <c r="C27" s="15">
        <f t="shared" si="5"/>
        <v>6115.6200000000008</v>
      </c>
      <c r="D27" s="15">
        <v>34</v>
      </c>
      <c r="E27" s="15">
        <f t="shared" si="0"/>
        <v>34</v>
      </c>
      <c r="F27" s="15">
        <f t="shared" si="1"/>
        <v>4298.8900000000003</v>
      </c>
      <c r="G27" s="16">
        <f t="shared" si="2"/>
        <v>6149.6200000000008</v>
      </c>
      <c r="H27" s="67"/>
      <c r="I27" s="65"/>
      <c r="J27" s="65"/>
      <c r="K27" s="65"/>
    </row>
    <row r="28" spans="1:11" ht="12.75" customHeight="1" x14ac:dyDescent="0.2">
      <c r="A28" s="80">
        <v>22</v>
      </c>
      <c r="B28" s="44">
        <f t="shared" si="3"/>
        <v>4467.9800000000005</v>
      </c>
      <c r="C28" s="15">
        <f t="shared" si="5"/>
        <v>6406.84</v>
      </c>
      <c r="D28" s="15">
        <v>34</v>
      </c>
      <c r="E28" s="15">
        <f t="shared" si="0"/>
        <v>34</v>
      </c>
      <c r="F28" s="15">
        <f t="shared" si="1"/>
        <v>4501.9800000000005</v>
      </c>
      <c r="G28" s="16">
        <f t="shared" si="2"/>
        <v>6440.84</v>
      </c>
      <c r="H28" s="67"/>
      <c r="I28" s="65"/>
      <c r="J28" s="65"/>
      <c r="K28" s="65"/>
    </row>
    <row r="29" spans="1:11" ht="12.75" customHeight="1" x14ac:dyDescent="0.2">
      <c r="A29" s="80">
        <v>23</v>
      </c>
      <c r="B29" s="44">
        <f t="shared" si="3"/>
        <v>4671.07</v>
      </c>
      <c r="C29" s="15">
        <f t="shared" si="5"/>
        <v>6698.06</v>
      </c>
      <c r="D29" s="15">
        <v>34</v>
      </c>
      <c r="E29" s="15">
        <f t="shared" si="0"/>
        <v>34</v>
      </c>
      <c r="F29" s="15">
        <f t="shared" si="1"/>
        <v>4705.07</v>
      </c>
      <c r="G29" s="16">
        <f t="shared" si="2"/>
        <v>6732.06</v>
      </c>
      <c r="H29" s="67"/>
      <c r="I29" s="65"/>
      <c r="J29" s="65"/>
      <c r="K29" s="65"/>
    </row>
    <row r="30" spans="1:11" ht="12.75" customHeight="1" x14ac:dyDescent="0.2">
      <c r="A30" s="80">
        <v>24</v>
      </c>
      <c r="B30" s="44">
        <f t="shared" si="3"/>
        <v>4874.16</v>
      </c>
      <c r="C30" s="15">
        <f t="shared" si="5"/>
        <v>6989.2800000000007</v>
      </c>
      <c r="D30" s="15">
        <v>34</v>
      </c>
      <c r="E30" s="15">
        <f t="shared" si="0"/>
        <v>34</v>
      </c>
      <c r="F30" s="15">
        <f t="shared" si="1"/>
        <v>4908.16</v>
      </c>
      <c r="G30" s="16">
        <f t="shared" si="2"/>
        <v>7023.2800000000007</v>
      </c>
      <c r="H30" s="67"/>
      <c r="I30" s="65"/>
      <c r="J30" s="65"/>
      <c r="K30" s="65"/>
    </row>
    <row r="33" spans="2:5" x14ac:dyDescent="0.2">
      <c r="B33" s="60" t="s">
        <v>13</v>
      </c>
    </row>
    <row r="34" spans="2:5" x14ac:dyDescent="0.2">
      <c r="B34" s="27" t="s">
        <v>26</v>
      </c>
    </row>
    <row r="35" spans="2:5" x14ac:dyDescent="0.2">
      <c r="B35" s="27" t="s">
        <v>71</v>
      </c>
    </row>
    <row r="36" spans="2:5" x14ac:dyDescent="0.2">
      <c r="B36" s="27"/>
    </row>
    <row r="37" spans="2:5" x14ac:dyDescent="0.2">
      <c r="B37" s="27"/>
    </row>
    <row r="38" spans="2:5" x14ac:dyDescent="0.2">
      <c r="B38" s="81"/>
      <c r="C38" s="113" t="s">
        <v>14</v>
      </c>
      <c r="D38" s="113"/>
      <c r="E38" s="113"/>
    </row>
    <row r="39" spans="2:5" x14ac:dyDescent="0.2">
      <c r="B39" s="81"/>
      <c r="C39" s="113" t="s">
        <v>15</v>
      </c>
      <c r="D39" s="113"/>
      <c r="E39" s="113"/>
    </row>
    <row r="40" spans="2:5" x14ac:dyDescent="0.2">
      <c r="B40" s="81"/>
      <c r="C40" s="99" t="s">
        <v>16</v>
      </c>
      <c r="D40" s="99" t="s">
        <v>17</v>
      </c>
      <c r="E40" s="99" t="s">
        <v>18</v>
      </c>
    </row>
    <row r="41" spans="2:5" x14ac:dyDescent="0.2">
      <c r="B41" s="81" t="s">
        <v>20</v>
      </c>
      <c r="C41" s="83">
        <v>580</v>
      </c>
      <c r="D41" s="83">
        <v>377</v>
      </c>
      <c r="E41" s="83">
        <v>377</v>
      </c>
    </row>
    <row r="42" spans="2:5" x14ac:dyDescent="0.2">
      <c r="B42" s="81" t="s">
        <v>21</v>
      </c>
      <c r="C42" s="83">
        <v>716</v>
      </c>
      <c r="D42" s="83">
        <v>466</v>
      </c>
      <c r="E42" s="83">
        <v>466</v>
      </c>
    </row>
    <row r="43" spans="2:5" x14ac:dyDescent="0.2">
      <c r="B43" s="81" t="s">
        <v>22</v>
      </c>
      <c r="C43" s="84">
        <v>1289</v>
      </c>
      <c r="D43" s="83">
        <v>839</v>
      </c>
      <c r="E43" s="83">
        <v>839</v>
      </c>
    </row>
    <row r="44" spans="2:5" x14ac:dyDescent="0.2">
      <c r="B44" s="81" t="s">
        <v>23</v>
      </c>
      <c r="C44" s="85">
        <v>2721</v>
      </c>
      <c r="D44" s="85">
        <v>1772</v>
      </c>
      <c r="E44" s="85">
        <v>1772</v>
      </c>
    </row>
  </sheetData>
  <mergeCells count="4">
    <mergeCell ref="A1:G1"/>
    <mergeCell ref="C38:E38"/>
    <mergeCell ref="C39:E39"/>
    <mergeCell ref="D5:D6"/>
  </mergeCells>
  <pageMargins left="0.2" right="0.2" top="0.25" bottom="0.25" header="0.3" footer="0.3"/>
  <pageSetup orientation="landscape" r:id="rId1"/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activeCell="C13" sqref="C13:C30"/>
    </sheetView>
  </sheetViews>
  <sheetFormatPr defaultColWidth="9.140625" defaultRowHeight="12.75" x14ac:dyDescent="0.2"/>
  <cols>
    <col min="1" max="1" width="12.85546875" style="79" customWidth="1"/>
    <col min="2" max="5" width="20.7109375" style="5" customWidth="1"/>
    <col min="6" max="7" width="15.7109375" style="5" customWidth="1"/>
    <col min="8" max="8" width="9.140625" style="5"/>
    <col min="9" max="13" width="13.140625" style="5" bestFit="1" customWidth="1"/>
    <col min="14" max="16384" width="9.140625" style="5"/>
  </cols>
  <sheetData>
    <row r="1" spans="1:11" ht="18.75" x14ac:dyDescent="0.3">
      <c r="A1" s="93" t="s">
        <v>79</v>
      </c>
      <c r="B1" s="93"/>
      <c r="C1" s="93"/>
      <c r="D1" s="93"/>
      <c r="E1" s="93"/>
      <c r="F1" s="94"/>
      <c r="G1" s="94"/>
      <c r="H1" s="4"/>
      <c r="I1" s="4"/>
      <c r="J1" s="4"/>
      <c r="K1" s="4"/>
    </row>
    <row r="2" spans="1:11" x14ac:dyDescent="0.2">
      <c r="A2" s="88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">
      <c r="A4" s="19"/>
      <c r="B4" s="41" t="s">
        <v>5</v>
      </c>
      <c r="C4" s="7"/>
      <c r="D4" s="17"/>
      <c r="E4" s="17"/>
      <c r="F4" s="62"/>
      <c r="G4" s="62"/>
    </row>
    <row r="5" spans="1:11" x14ac:dyDescent="0.2">
      <c r="A5" s="18" t="s">
        <v>0</v>
      </c>
      <c r="B5" s="8" t="s">
        <v>75</v>
      </c>
      <c r="C5" s="9" t="s">
        <v>80</v>
      </c>
      <c r="D5" s="18" t="s">
        <v>9</v>
      </c>
      <c r="E5" s="18" t="s">
        <v>9</v>
      </c>
      <c r="F5" s="62"/>
      <c r="G5" s="62"/>
    </row>
    <row r="6" spans="1:11" x14ac:dyDescent="0.2">
      <c r="A6" s="13" t="s">
        <v>1</v>
      </c>
      <c r="B6" s="11" t="s">
        <v>2</v>
      </c>
      <c r="C6" s="23" t="s">
        <v>4</v>
      </c>
      <c r="D6" s="13" t="s">
        <v>2</v>
      </c>
      <c r="E6" s="13" t="s">
        <v>4</v>
      </c>
      <c r="F6" s="29"/>
      <c r="G6" s="64"/>
    </row>
    <row r="7" spans="1:11" ht="12.75" customHeight="1" x14ac:dyDescent="0.2">
      <c r="A7" s="80">
        <v>1</v>
      </c>
      <c r="B7" s="15">
        <v>203.09</v>
      </c>
      <c r="C7" s="16">
        <v>203.09</v>
      </c>
      <c r="D7" s="15">
        <f>SUM(B7)</f>
        <v>203.09</v>
      </c>
      <c r="E7" s="15">
        <f>SUM(C7)</f>
        <v>203.09</v>
      </c>
      <c r="F7" s="65"/>
      <c r="G7" s="65"/>
    </row>
    <row r="8" spans="1:11" ht="12.75" customHeight="1" x14ac:dyDescent="0.2">
      <c r="A8" s="80">
        <v>2</v>
      </c>
      <c r="B8" s="15">
        <f>A8*$B$7</f>
        <v>406.18</v>
      </c>
      <c r="C8" s="15">
        <f>A8*$C$7</f>
        <v>406.18</v>
      </c>
      <c r="D8" s="15">
        <f t="shared" ref="D8:D30" si="0">SUM(B8)</f>
        <v>406.18</v>
      </c>
      <c r="E8" s="15">
        <f t="shared" ref="E8:E30" si="1">SUM(C8)</f>
        <v>406.18</v>
      </c>
      <c r="F8" s="65"/>
      <c r="G8" s="65"/>
    </row>
    <row r="9" spans="1:11" ht="12.75" customHeight="1" x14ac:dyDescent="0.2">
      <c r="A9" s="80">
        <v>3</v>
      </c>
      <c r="B9" s="15">
        <f t="shared" ref="B9:B30" si="2">A9*$B$7</f>
        <v>609.27</v>
      </c>
      <c r="C9" s="15">
        <f t="shared" ref="C9:C12" si="3">A9*$C$7</f>
        <v>609.27</v>
      </c>
      <c r="D9" s="15">
        <f t="shared" si="0"/>
        <v>609.27</v>
      </c>
      <c r="E9" s="15">
        <f t="shared" si="1"/>
        <v>609.27</v>
      </c>
      <c r="F9" s="65"/>
      <c r="G9" s="65"/>
    </row>
    <row r="10" spans="1:11" ht="12.75" customHeight="1" x14ac:dyDescent="0.2">
      <c r="A10" s="80">
        <v>4</v>
      </c>
      <c r="B10" s="15">
        <f t="shared" si="2"/>
        <v>812.36</v>
      </c>
      <c r="C10" s="15">
        <f t="shared" si="3"/>
        <v>812.36</v>
      </c>
      <c r="D10" s="15">
        <f t="shared" si="0"/>
        <v>812.36</v>
      </c>
      <c r="E10" s="15">
        <f t="shared" si="1"/>
        <v>812.36</v>
      </c>
      <c r="F10" s="65"/>
      <c r="G10" s="65"/>
    </row>
    <row r="11" spans="1:11" ht="12.75" customHeight="1" x14ac:dyDescent="0.2">
      <c r="A11" s="80">
        <v>5</v>
      </c>
      <c r="B11" s="15">
        <f t="shared" si="2"/>
        <v>1015.45</v>
      </c>
      <c r="C11" s="15">
        <f t="shared" si="3"/>
        <v>1015.45</v>
      </c>
      <c r="D11" s="15">
        <f t="shared" si="0"/>
        <v>1015.45</v>
      </c>
      <c r="E11" s="15">
        <f t="shared" si="1"/>
        <v>1015.45</v>
      </c>
      <c r="F11" s="65"/>
      <c r="G11" s="65"/>
    </row>
    <row r="12" spans="1:11" ht="12.75" customHeight="1" x14ac:dyDescent="0.2">
      <c r="A12" s="80">
        <v>6</v>
      </c>
      <c r="B12" s="15">
        <f t="shared" si="2"/>
        <v>1218.54</v>
      </c>
      <c r="C12" s="15">
        <f t="shared" si="3"/>
        <v>1218.54</v>
      </c>
      <c r="D12" s="15">
        <f t="shared" si="0"/>
        <v>1218.54</v>
      </c>
      <c r="E12" s="15">
        <f t="shared" si="1"/>
        <v>1218.54</v>
      </c>
      <c r="F12" s="65"/>
      <c r="G12" s="65"/>
    </row>
    <row r="13" spans="1:11" ht="12.75" customHeight="1" x14ac:dyDescent="0.2">
      <c r="A13" s="80">
        <v>7</v>
      </c>
      <c r="B13" s="15">
        <f t="shared" si="2"/>
        <v>1421.63</v>
      </c>
      <c r="C13" s="16">
        <f t="shared" ref="C13:C30" si="4">659.52*A13</f>
        <v>4616.6399999999994</v>
      </c>
      <c r="D13" s="15">
        <f t="shared" si="0"/>
        <v>1421.63</v>
      </c>
      <c r="E13" s="15">
        <f t="shared" si="1"/>
        <v>4616.6399999999994</v>
      </c>
      <c r="F13" s="65"/>
      <c r="G13" s="65"/>
    </row>
    <row r="14" spans="1:11" ht="12.75" customHeight="1" x14ac:dyDescent="0.2">
      <c r="A14" s="80">
        <v>8</v>
      </c>
      <c r="B14" s="15">
        <f t="shared" si="2"/>
        <v>1624.72</v>
      </c>
      <c r="C14" s="16">
        <f t="shared" si="4"/>
        <v>5276.16</v>
      </c>
      <c r="D14" s="15">
        <f t="shared" si="0"/>
        <v>1624.72</v>
      </c>
      <c r="E14" s="15">
        <f t="shared" si="1"/>
        <v>5276.16</v>
      </c>
      <c r="F14" s="65"/>
      <c r="G14" s="65"/>
    </row>
    <row r="15" spans="1:11" ht="12.75" customHeight="1" x14ac:dyDescent="0.2">
      <c r="A15" s="80">
        <v>9</v>
      </c>
      <c r="B15" s="15">
        <f t="shared" si="2"/>
        <v>1827.81</v>
      </c>
      <c r="C15" s="16">
        <f t="shared" si="4"/>
        <v>5935.68</v>
      </c>
      <c r="D15" s="15">
        <f t="shared" si="0"/>
        <v>1827.81</v>
      </c>
      <c r="E15" s="15">
        <f t="shared" si="1"/>
        <v>5935.68</v>
      </c>
      <c r="F15" s="65"/>
      <c r="G15" s="65"/>
    </row>
    <row r="16" spans="1:11" ht="12.75" customHeight="1" x14ac:dyDescent="0.2">
      <c r="A16" s="80">
        <v>10</v>
      </c>
      <c r="B16" s="15">
        <f t="shared" si="2"/>
        <v>2030.9</v>
      </c>
      <c r="C16" s="16">
        <f t="shared" si="4"/>
        <v>6595.2</v>
      </c>
      <c r="D16" s="15">
        <f t="shared" si="0"/>
        <v>2030.9</v>
      </c>
      <c r="E16" s="15">
        <f t="shared" si="1"/>
        <v>6595.2</v>
      </c>
      <c r="F16" s="65"/>
      <c r="G16" s="65"/>
    </row>
    <row r="17" spans="1:7" ht="12.75" customHeight="1" x14ac:dyDescent="0.2">
      <c r="A17" s="80">
        <v>11</v>
      </c>
      <c r="B17" s="15">
        <f t="shared" si="2"/>
        <v>2233.9900000000002</v>
      </c>
      <c r="C17" s="16">
        <f t="shared" si="4"/>
        <v>7254.7199999999993</v>
      </c>
      <c r="D17" s="15">
        <f t="shared" si="0"/>
        <v>2233.9900000000002</v>
      </c>
      <c r="E17" s="15">
        <f t="shared" si="1"/>
        <v>7254.7199999999993</v>
      </c>
      <c r="F17" s="65"/>
      <c r="G17" s="65"/>
    </row>
    <row r="18" spans="1:7" ht="12.75" customHeight="1" x14ac:dyDescent="0.2">
      <c r="A18" s="80">
        <v>12</v>
      </c>
      <c r="B18" s="15">
        <f t="shared" si="2"/>
        <v>2437.08</v>
      </c>
      <c r="C18" s="16">
        <f t="shared" si="4"/>
        <v>7914.24</v>
      </c>
      <c r="D18" s="15">
        <f t="shared" si="0"/>
        <v>2437.08</v>
      </c>
      <c r="E18" s="15">
        <f t="shared" si="1"/>
        <v>7914.24</v>
      </c>
      <c r="F18" s="65"/>
      <c r="G18" s="65"/>
    </row>
    <row r="19" spans="1:7" ht="12.75" customHeight="1" x14ac:dyDescent="0.2">
      <c r="A19" s="80">
        <v>13</v>
      </c>
      <c r="B19" s="15">
        <f t="shared" si="2"/>
        <v>2640.17</v>
      </c>
      <c r="C19" s="16">
        <f t="shared" si="4"/>
        <v>8573.76</v>
      </c>
      <c r="D19" s="15">
        <f t="shared" si="0"/>
        <v>2640.17</v>
      </c>
      <c r="E19" s="15">
        <f t="shared" si="1"/>
        <v>8573.76</v>
      </c>
      <c r="F19" s="65"/>
      <c r="G19" s="65"/>
    </row>
    <row r="20" spans="1:7" ht="12.75" customHeight="1" x14ac:dyDescent="0.2">
      <c r="A20" s="80">
        <v>14</v>
      </c>
      <c r="B20" s="15">
        <f t="shared" si="2"/>
        <v>2843.26</v>
      </c>
      <c r="C20" s="16">
        <f t="shared" si="4"/>
        <v>9233.2799999999988</v>
      </c>
      <c r="D20" s="15">
        <f t="shared" si="0"/>
        <v>2843.26</v>
      </c>
      <c r="E20" s="15">
        <f t="shared" si="1"/>
        <v>9233.2799999999988</v>
      </c>
      <c r="F20" s="65"/>
      <c r="G20" s="65"/>
    </row>
    <row r="21" spans="1:7" ht="12.75" customHeight="1" x14ac:dyDescent="0.2">
      <c r="A21" s="80">
        <v>15</v>
      </c>
      <c r="B21" s="15">
        <f t="shared" si="2"/>
        <v>3046.35</v>
      </c>
      <c r="C21" s="16">
        <f t="shared" si="4"/>
        <v>9892.7999999999993</v>
      </c>
      <c r="D21" s="15">
        <f t="shared" si="0"/>
        <v>3046.35</v>
      </c>
      <c r="E21" s="15">
        <f t="shared" si="1"/>
        <v>9892.7999999999993</v>
      </c>
      <c r="F21" s="65"/>
      <c r="G21" s="65"/>
    </row>
    <row r="22" spans="1:7" ht="12.75" customHeight="1" x14ac:dyDescent="0.2">
      <c r="A22" s="80">
        <v>16</v>
      </c>
      <c r="B22" s="15">
        <f t="shared" si="2"/>
        <v>3249.44</v>
      </c>
      <c r="C22" s="16">
        <f t="shared" si="4"/>
        <v>10552.32</v>
      </c>
      <c r="D22" s="15">
        <f t="shared" si="0"/>
        <v>3249.44</v>
      </c>
      <c r="E22" s="15">
        <f t="shared" si="1"/>
        <v>10552.32</v>
      </c>
      <c r="F22" s="65"/>
      <c r="G22" s="65"/>
    </row>
    <row r="23" spans="1:7" ht="12.75" customHeight="1" x14ac:dyDescent="0.2">
      <c r="A23" s="80">
        <v>17</v>
      </c>
      <c r="B23" s="15">
        <f t="shared" si="2"/>
        <v>3452.53</v>
      </c>
      <c r="C23" s="16">
        <f t="shared" si="4"/>
        <v>11211.84</v>
      </c>
      <c r="D23" s="15">
        <f t="shared" si="0"/>
        <v>3452.53</v>
      </c>
      <c r="E23" s="15">
        <f t="shared" si="1"/>
        <v>11211.84</v>
      </c>
      <c r="F23" s="65"/>
      <c r="G23" s="65"/>
    </row>
    <row r="24" spans="1:7" ht="12.75" customHeight="1" x14ac:dyDescent="0.2">
      <c r="A24" s="80">
        <v>18</v>
      </c>
      <c r="B24" s="15">
        <f t="shared" si="2"/>
        <v>3655.62</v>
      </c>
      <c r="C24" s="16">
        <f t="shared" si="4"/>
        <v>11871.36</v>
      </c>
      <c r="D24" s="15">
        <f t="shared" si="0"/>
        <v>3655.62</v>
      </c>
      <c r="E24" s="15">
        <f t="shared" si="1"/>
        <v>11871.36</v>
      </c>
      <c r="F24" s="65"/>
      <c r="G24" s="65"/>
    </row>
    <row r="25" spans="1:7" ht="12.75" customHeight="1" x14ac:dyDescent="0.2">
      <c r="A25" s="80">
        <v>19</v>
      </c>
      <c r="B25" s="15">
        <f t="shared" si="2"/>
        <v>3858.71</v>
      </c>
      <c r="C25" s="16">
        <f t="shared" si="4"/>
        <v>12530.88</v>
      </c>
      <c r="D25" s="15">
        <f t="shared" si="0"/>
        <v>3858.71</v>
      </c>
      <c r="E25" s="15">
        <f t="shared" si="1"/>
        <v>12530.88</v>
      </c>
      <c r="F25" s="65"/>
      <c r="G25" s="65"/>
    </row>
    <row r="26" spans="1:7" ht="12.75" customHeight="1" x14ac:dyDescent="0.2">
      <c r="A26" s="80">
        <v>20</v>
      </c>
      <c r="B26" s="15">
        <f t="shared" si="2"/>
        <v>4061.8</v>
      </c>
      <c r="C26" s="16">
        <f t="shared" si="4"/>
        <v>13190.4</v>
      </c>
      <c r="D26" s="15">
        <f t="shared" si="0"/>
        <v>4061.8</v>
      </c>
      <c r="E26" s="15">
        <f t="shared" si="1"/>
        <v>13190.4</v>
      </c>
      <c r="F26" s="65"/>
      <c r="G26" s="65"/>
    </row>
    <row r="27" spans="1:7" ht="12.75" customHeight="1" x14ac:dyDescent="0.2">
      <c r="A27" s="80">
        <v>21</v>
      </c>
      <c r="B27" s="15">
        <f t="shared" si="2"/>
        <v>4264.8900000000003</v>
      </c>
      <c r="C27" s="16">
        <f t="shared" si="4"/>
        <v>13849.92</v>
      </c>
      <c r="D27" s="15">
        <f t="shared" si="0"/>
        <v>4264.8900000000003</v>
      </c>
      <c r="E27" s="15">
        <f t="shared" si="1"/>
        <v>13849.92</v>
      </c>
      <c r="F27" s="65"/>
      <c r="G27" s="65"/>
    </row>
    <row r="28" spans="1:7" ht="12.75" customHeight="1" x14ac:dyDescent="0.2">
      <c r="A28" s="80">
        <v>22</v>
      </c>
      <c r="B28" s="15">
        <f t="shared" si="2"/>
        <v>4467.9800000000005</v>
      </c>
      <c r="C28" s="16">
        <f t="shared" si="4"/>
        <v>14509.439999999999</v>
      </c>
      <c r="D28" s="15">
        <f t="shared" si="0"/>
        <v>4467.9800000000005</v>
      </c>
      <c r="E28" s="15">
        <f t="shared" si="1"/>
        <v>14509.439999999999</v>
      </c>
      <c r="F28" s="65"/>
      <c r="G28" s="65"/>
    </row>
    <row r="29" spans="1:7" ht="12.75" customHeight="1" x14ac:dyDescent="0.2">
      <c r="A29" s="80">
        <v>23</v>
      </c>
      <c r="B29" s="15">
        <f t="shared" si="2"/>
        <v>4671.07</v>
      </c>
      <c r="C29" s="16">
        <f t="shared" si="4"/>
        <v>15168.96</v>
      </c>
      <c r="D29" s="15">
        <f t="shared" si="0"/>
        <v>4671.07</v>
      </c>
      <c r="E29" s="15">
        <f t="shared" si="1"/>
        <v>15168.96</v>
      </c>
      <c r="F29" s="65"/>
      <c r="G29" s="65"/>
    </row>
    <row r="30" spans="1:7" ht="12.75" customHeight="1" x14ac:dyDescent="0.2">
      <c r="A30" s="80">
        <v>24</v>
      </c>
      <c r="B30" s="15">
        <f t="shared" si="2"/>
        <v>4874.16</v>
      </c>
      <c r="C30" s="16">
        <f t="shared" si="4"/>
        <v>15828.48</v>
      </c>
      <c r="D30" s="15">
        <f t="shared" si="0"/>
        <v>4874.16</v>
      </c>
      <c r="E30" s="15">
        <f t="shared" si="1"/>
        <v>15828.48</v>
      </c>
      <c r="F30" s="65"/>
      <c r="G30" s="65"/>
    </row>
    <row r="33" spans="2:5" x14ac:dyDescent="0.2">
      <c r="B33" s="60" t="s">
        <v>13</v>
      </c>
    </row>
    <row r="34" spans="2:5" x14ac:dyDescent="0.2">
      <c r="B34" s="27" t="s">
        <v>26</v>
      </c>
    </row>
    <row r="35" spans="2:5" x14ac:dyDescent="0.2">
      <c r="B35" s="27"/>
    </row>
    <row r="36" spans="2:5" x14ac:dyDescent="0.2">
      <c r="B36" s="27"/>
    </row>
    <row r="37" spans="2:5" x14ac:dyDescent="0.2">
      <c r="B37" s="81"/>
      <c r="C37" s="113" t="s">
        <v>14</v>
      </c>
      <c r="D37" s="113"/>
      <c r="E37" s="113"/>
    </row>
    <row r="38" spans="2:5" x14ac:dyDescent="0.2">
      <c r="B38" s="81"/>
      <c r="C38" s="113" t="s">
        <v>15</v>
      </c>
      <c r="D38" s="113"/>
      <c r="E38" s="113"/>
    </row>
    <row r="39" spans="2:5" x14ac:dyDescent="0.2">
      <c r="B39" s="81"/>
      <c r="C39" s="99" t="s">
        <v>16</v>
      </c>
      <c r="D39" s="99" t="s">
        <v>17</v>
      </c>
      <c r="E39" s="99" t="s">
        <v>18</v>
      </c>
    </row>
    <row r="40" spans="2:5" x14ac:dyDescent="0.2">
      <c r="B40" s="81" t="s">
        <v>20</v>
      </c>
      <c r="C40" s="83">
        <v>580</v>
      </c>
      <c r="D40" s="83">
        <v>377</v>
      </c>
      <c r="E40" s="83">
        <v>377</v>
      </c>
    </row>
    <row r="41" spans="2:5" x14ac:dyDescent="0.2">
      <c r="B41" s="81" t="s">
        <v>21</v>
      </c>
      <c r="C41" s="83">
        <v>716</v>
      </c>
      <c r="D41" s="83">
        <v>466</v>
      </c>
      <c r="E41" s="83">
        <v>466</v>
      </c>
    </row>
    <row r="42" spans="2:5" x14ac:dyDescent="0.2">
      <c r="B42" s="81" t="s">
        <v>22</v>
      </c>
      <c r="C42" s="84">
        <v>1289</v>
      </c>
      <c r="D42" s="83">
        <v>839</v>
      </c>
      <c r="E42" s="83">
        <v>839</v>
      </c>
    </row>
    <row r="43" spans="2:5" x14ac:dyDescent="0.2">
      <c r="B43" s="81" t="s">
        <v>23</v>
      </c>
      <c r="C43" s="85">
        <v>2721</v>
      </c>
      <c r="D43" s="85">
        <v>1772</v>
      </c>
      <c r="E43" s="85">
        <v>1772</v>
      </c>
    </row>
  </sheetData>
  <mergeCells count="2">
    <mergeCell ref="C37:E37"/>
    <mergeCell ref="C38:E38"/>
  </mergeCells>
  <pageMargins left="0.7" right="0.7" top="0.25" bottom="0.25" header="0.3" footer="0.3"/>
  <pageSetup orientation="landscape" r:id="rId1"/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activeCell="G23" sqref="G23"/>
    </sheetView>
  </sheetViews>
  <sheetFormatPr defaultColWidth="9.140625" defaultRowHeight="12.75" x14ac:dyDescent="0.2"/>
  <cols>
    <col min="1" max="1" width="12.85546875" style="79" customWidth="1"/>
    <col min="2" max="5" width="20.7109375" style="5" customWidth="1"/>
    <col min="6" max="7" width="15.7109375" style="5" customWidth="1"/>
    <col min="8" max="8" width="9.140625" style="5"/>
    <col min="9" max="13" width="13.140625" style="5" bestFit="1" customWidth="1"/>
    <col min="14" max="16384" width="9.140625" style="5"/>
  </cols>
  <sheetData>
    <row r="1" spans="1:11" ht="18.75" x14ac:dyDescent="0.3">
      <c r="A1" s="130" t="s">
        <v>81</v>
      </c>
      <c r="B1" s="130"/>
      <c r="C1" s="130"/>
      <c r="D1" s="130"/>
      <c r="E1" s="130"/>
      <c r="F1" s="130"/>
      <c r="G1" s="4"/>
      <c r="H1" s="4"/>
      <c r="I1" s="4"/>
      <c r="J1" s="4"/>
      <c r="K1" s="4"/>
    </row>
    <row r="2" spans="1:11" x14ac:dyDescent="0.2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">
      <c r="A4" s="19"/>
      <c r="B4" s="41" t="s">
        <v>5</v>
      </c>
      <c r="C4" s="7"/>
      <c r="D4" s="17"/>
      <c r="E4" s="17"/>
      <c r="F4" s="62"/>
      <c r="G4" s="62"/>
    </row>
    <row r="5" spans="1:11" x14ac:dyDescent="0.2">
      <c r="A5" s="18" t="s">
        <v>0</v>
      </c>
      <c r="B5" s="8" t="s">
        <v>75</v>
      </c>
      <c r="C5" s="9" t="s">
        <v>80</v>
      </c>
      <c r="D5" s="18" t="s">
        <v>9</v>
      </c>
      <c r="E5" s="18" t="s">
        <v>9</v>
      </c>
      <c r="F5" s="62"/>
      <c r="G5" s="62"/>
    </row>
    <row r="6" spans="1:11" x14ac:dyDescent="0.2">
      <c r="A6" s="13" t="s">
        <v>1</v>
      </c>
      <c r="B6" s="11" t="s">
        <v>2</v>
      </c>
      <c r="C6" s="23" t="s">
        <v>4</v>
      </c>
      <c r="D6" s="13" t="s">
        <v>2</v>
      </c>
      <c r="E6" s="13" t="s">
        <v>4</v>
      </c>
      <c r="F6" s="29"/>
      <c r="G6" s="64"/>
    </row>
    <row r="7" spans="1:11" ht="12.75" customHeight="1" x14ac:dyDescent="0.2">
      <c r="A7" s="80">
        <v>1</v>
      </c>
      <c r="B7" s="15">
        <v>203.09</v>
      </c>
      <c r="C7" s="16">
        <v>203.09</v>
      </c>
      <c r="D7" s="15">
        <f>SUM(B7)</f>
        <v>203.09</v>
      </c>
      <c r="E7" s="15">
        <f>SUM(C7)</f>
        <v>203.09</v>
      </c>
      <c r="F7" s="65"/>
      <c r="G7" s="65"/>
    </row>
    <row r="8" spans="1:11" ht="12.75" customHeight="1" x14ac:dyDescent="0.2">
      <c r="A8" s="80">
        <v>2</v>
      </c>
      <c r="B8" s="15">
        <f>A8*$B$7</f>
        <v>406.18</v>
      </c>
      <c r="C8" s="15">
        <f>A8*$C$7</f>
        <v>406.18</v>
      </c>
      <c r="D8" s="15">
        <f t="shared" ref="D8:D30" si="0">SUM(B8)</f>
        <v>406.18</v>
      </c>
      <c r="E8" s="15">
        <f t="shared" ref="E8:E30" si="1">SUM(C8)</f>
        <v>406.18</v>
      </c>
      <c r="F8" s="65"/>
      <c r="G8" s="65"/>
    </row>
    <row r="9" spans="1:11" ht="12.75" customHeight="1" x14ac:dyDescent="0.2">
      <c r="A9" s="80">
        <v>3</v>
      </c>
      <c r="B9" s="15">
        <f t="shared" ref="B9:B30" si="2">A9*$B$7</f>
        <v>609.27</v>
      </c>
      <c r="C9" s="15">
        <f t="shared" ref="C9:C12" si="3">A9*$C$7</f>
        <v>609.27</v>
      </c>
      <c r="D9" s="15">
        <f t="shared" si="0"/>
        <v>609.27</v>
      </c>
      <c r="E9" s="15">
        <f t="shared" si="1"/>
        <v>609.27</v>
      </c>
      <c r="F9" s="65"/>
      <c r="G9" s="65"/>
    </row>
    <row r="10" spans="1:11" ht="12.75" customHeight="1" x14ac:dyDescent="0.2">
      <c r="A10" s="80">
        <v>4</v>
      </c>
      <c r="B10" s="15">
        <f t="shared" si="2"/>
        <v>812.36</v>
      </c>
      <c r="C10" s="15">
        <f t="shared" si="3"/>
        <v>812.36</v>
      </c>
      <c r="D10" s="15">
        <f t="shared" si="0"/>
        <v>812.36</v>
      </c>
      <c r="E10" s="15">
        <f t="shared" si="1"/>
        <v>812.36</v>
      </c>
      <c r="F10" s="65"/>
      <c r="G10" s="65"/>
    </row>
    <row r="11" spans="1:11" ht="12.75" customHeight="1" x14ac:dyDescent="0.2">
      <c r="A11" s="80">
        <v>5</v>
      </c>
      <c r="B11" s="15">
        <f t="shared" si="2"/>
        <v>1015.45</v>
      </c>
      <c r="C11" s="15">
        <f t="shared" si="3"/>
        <v>1015.45</v>
      </c>
      <c r="D11" s="15">
        <f t="shared" si="0"/>
        <v>1015.45</v>
      </c>
      <c r="E11" s="15">
        <f t="shared" si="1"/>
        <v>1015.45</v>
      </c>
      <c r="F11" s="65"/>
      <c r="G11" s="65"/>
    </row>
    <row r="12" spans="1:11" ht="12.75" customHeight="1" x14ac:dyDescent="0.2">
      <c r="A12" s="80">
        <v>6</v>
      </c>
      <c r="B12" s="15">
        <f t="shared" si="2"/>
        <v>1218.54</v>
      </c>
      <c r="C12" s="15">
        <f t="shared" si="3"/>
        <v>1218.54</v>
      </c>
      <c r="D12" s="15">
        <f t="shared" si="0"/>
        <v>1218.54</v>
      </c>
      <c r="E12" s="15">
        <f t="shared" si="1"/>
        <v>1218.54</v>
      </c>
      <c r="F12" s="65"/>
      <c r="G12" s="65"/>
    </row>
    <row r="13" spans="1:11" ht="12.75" customHeight="1" x14ac:dyDescent="0.2">
      <c r="A13" s="80">
        <v>7</v>
      </c>
      <c r="B13" s="15">
        <f t="shared" si="2"/>
        <v>1421.63</v>
      </c>
      <c r="C13" s="16">
        <f t="shared" ref="C13:C30" si="4">659.52*A13</f>
        <v>4616.6399999999994</v>
      </c>
      <c r="D13" s="15">
        <f t="shared" si="0"/>
        <v>1421.63</v>
      </c>
      <c r="E13" s="15">
        <f t="shared" si="1"/>
        <v>4616.6399999999994</v>
      </c>
      <c r="F13" s="65"/>
      <c r="G13" s="65"/>
    </row>
    <row r="14" spans="1:11" ht="12.75" customHeight="1" x14ac:dyDescent="0.2">
      <c r="A14" s="80">
        <v>8</v>
      </c>
      <c r="B14" s="15">
        <f t="shared" si="2"/>
        <v>1624.72</v>
      </c>
      <c r="C14" s="16">
        <f t="shared" si="4"/>
        <v>5276.16</v>
      </c>
      <c r="D14" s="15">
        <f t="shared" si="0"/>
        <v>1624.72</v>
      </c>
      <c r="E14" s="15">
        <f t="shared" si="1"/>
        <v>5276.16</v>
      </c>
      <c r="F14" s="65"/>
      <c r="G14" s="65"/>
    </row>
    <row r="15" spans="1:11" ht="12.75" customHeight="1" x14ac:dyDescent="0.2">
      <c r="A15" s="80">
        <v>9</v>
      </c>
      <c r="B15" s="15">
        <f t="shared" si="2"/>
        <v>1827.81</v>
      </c>
      <c r="C15" s="16">
        <f t="shared" si="4"/>
        <v>5935.68</v>
      </c>
      <c r="D15" s="15">
        <f t="shared" si="0"/>
        <v>1827.81</v>
      </c>
      <c r="E15" s="15">
        <f t="shared" si="1"/>
        <v>5935.68</v>
      </c>
      <c r="F15" s="65"/>
      <c r="G15" s="65"/>
    </row>
    <row r="16" spans="1:11" ht="12.75" customHeight="1" x14ac:dyDescent="0.2">
      <c r="A16" s="80">
        <v>10</v>
      </c>
      <c r="B16" s="15">
        <f t="shared" si="2"/>
        <v>2030.9</v>
      </c>
      <c r="C16" s="16">
        <f t="shared" si="4"/>
        <v>6595.2</v>
      </c>
      <c r="D16" s="15">
        <f t="shared" si="0"/>
        <v>2030.9</v>
      </c>
      <c r="E16" s="15">
        <f t="shared" si="1"/>
        <v>6595.2</v>
      </c>
      <c r="F16" s="65"/>
      <c r="G16" s="65"/>
    </row>
    <row r="17" spans="1:7" ht="12.75" customHeight="1" x14ac:dyDescent="0.2">
      <c r="A17" s="80">
        <v>11</v>
      </c>
      <c r="B17" s="15">
        <f t="shared" si="2"/>
        <v>2233.9900000000002</v>
      </c>
      <c r="C17" s="16">
        <f t="shared" si="4"/>
        <v>7254.7199999999993</v>
      </c>
      <c r="D17" s="15">
        <f t="shared" si="0"/>
        <v>2233.9900000000002</v>
      </c>
      <c r="E17" s="15">
        <f t="shared" si="1"/>
        <v>7254.7199999999993</v>
      </c>
      <c r="F17" s="65"/>
      <c r="G17" s="65"/>
    </row>
    <row r="18" spans="1:7" ht="12.75" customHeight="1" x14ac:dyDescent="0.2">
      <c r="A18" s="80">
        <v>12</v>
      </c>
      <c r="B18" s="15">
        <f t="shared" si="2"/>
        <v>2437.08</v>
      </c>
      <c r="C18" s="16">
        <f t="shared" si="4"/>
        <v>7914.24</v>
      </c>
      <c r="D18" s="15">
        <f t="shared" si="0"/>
        <v>2437.08</v>
      </c>
      <c r="E18" s="15">
        <f t="shared" si="1"/>
        <v>7914.24</v>
      </c>
      <c r="F18" s="65"/>
      <c r="G18" s="65"/>
    </row>
    <row r="19" spans="1:7" ht="12.75" customHeight="1" x14ac:dyDescent="0.2">
      <c r="A19" s="80">
        <v>13</v>
      </c>
      <c r="B19" s="15">
        <f t="shared" si="2"/>
        <v>2640.17</v>
      </c>
      <c r="C19" s="16">
        <f t="shared" si="4"/>
        <v>8573.76</v>
      </c>
      <c r="D19" s="15">
        <f t="shared" si="0"/>
        <v>2640.17</v>
      </c>
      <c r="E19" s="15">
        <f t="shared" si="1"/>
        <v>8573.76</v>
      </c>
      <c r="F19" s="65"/>
      <c r="G19" s="65"/>
    </row>
    <row r="20" spans="1:7" ht="12.75" customHeight="1" x14ac:dyDescent="0.2">
      <c r="A20" s="80">
        <v>14</v>
      </c>
      <c r="B20" s="15">
        <f t="shared" si="2"/>
        <v>2843.26</v>
      </c>
      <c r="C20" s="16">
        <f t="shared" si="4"/>
        <v>9233.2799999999988</v>
      </c>
      <c r="D20" s="15">
        <f t="shared" si="0"/>
        <v>2843.26</v>
      </c>
      <c r="E20" s="15">
        <f t="shared" si="1"/>
        <v>9233.2799999999988</v>
      </c>
      <c r="F20" s="65"/>
      <c r="G20" s="65"/>
    </row>
    <row r="21" spans="1:7" ht="12.75" customHeight="1" x14ac:dyDescent="0.2">
      <c r="A21" s="80">
        <v>15</v>
      </c>
      <c r="B21" s="15">
        <f t="shared" si="2"/>
        <v>3046.35</v>
      </c>
      <c r="C21" s="16">
        <f t="shared" si="4"/>
        <v>9892.7999999999993</v>
      </c>
      <c r="D21" s="15">
        <f t="shared" si="0"/>
        <v>3046.35</v>
      </c>
      <c r="E21" s="15">
        <f t="shared" si="1"/>
        <v>9892.7999999999993</v>
      </c>
      <c r="F21" s="65"/>
      <c r="G21" s="65"/>
    </row>
    <row r="22" spans="1:7" ht="12.75" customHeight="1" x14ac:dyDescent="0.2">
      <c r="A22" s="80">
        <v>16</v>
      </c>
      <c r="B22" s="15">
        <f t="shared" si="2"/>
        <v>3249.44</v>
      </c>
      <c r="C22" s="16">
        <f t="shared" si="4"/>
        <v>10552.32</v>
      </c>
      <c r="D22" s="15">
        <f t="shared" si="0"/>
        <v>3249.44</v>
      </c>
      <c r="E22" s="15">
        <f t="shared" si="1"/>
        <v>10552.32</v>
      </c>
      <c r="F22" s="65"/>
      <c r="G22" s="65"/>
    </row>
    <row r="23" spans="1:7" ht="12.75" customHeight="1" x14ac:dyDescent="0.2">
      <c r="A23" s="80">
        <v>17</v>
      </c>
      <c r="B23" s="15">
        <f t="shared" si="2"/>
        <v>3452.53</v>
      </c>
      <c r="C23" s="16">
        <f t="shared" si="4"/>
        <v>11211.84</v>
      </c>
      <c r="D23" s="15">
        <f t="shared" si="0"/>
        <v>3452.53</v>
      </c>
      <c r="E23" s="15">
        <f t="shared" si="1"/>
        <v>11211.84</v>
      </c>
      <c r="F23" s="65"/>
      <c r="G23" s="65"/>
    </row>
    <row r="24" spans="1:7" ht="12.75" customHeight="1" x14ac:dyDescent="0.2">
      <c r="A24" s="80">
        <v>18</v>
      </c>
      <c r="B24" s="15">
        <f t="shared" si="2"/>
        <v>3655.62</v>
      </c>
      <c r="C24" s="16">
        <f t="shared" si="4"/>
        <v>11871.36</v>
      </c>
      <c r="D24" s="15">
        <f t="shared" si="0"/>
        <v>3655.62</v>
      </c>
      <c r="E24" s="15">
        <f t="shared" si="1"/>
        <v>11871.36</v>
      </c>
      <c r="F24" s="65"/>
      <c r="G24" s="65"/>
    </row>
    <row r="25" spans="1:7" ht="12.75" customHeight="1" x14ac:dyDescent="0.2">
      <c r="A25" s="80">
        <v>19</v>
      </c>
      <c r="B25" s="15">
        <f t="shared" si="2"/>
        <v>3858.71</v>
      </c>
      <c r="C25" s="16">
        <f t="shared" si="4"/>
        <v>12530.88</v>
      </c>
      <c r="D25" s="15">
        <f t="shared" si="0"/>
        <v>3858.71</v>
      </c>
      <c r="E25" s="15">
        <f t="shared" si="1"/>
        <v>12530.88</v>
      </c>
      <c r="F25" s="65"/>
      <c r="G25" s="65"/>
    </row>
    <row r="26" spans="1:7" ht="12.75" customHeight="1" x14ac:dyDescent="0.2">
      <c r="A26" s="80">
        <v>20</v>
      </c>
      <c r="B26" s="15">
        <f t="shared" si="2"/>
        <v>4061.8</v>
      </c>
      <c r="C26" s="16">
        <f t="shared" si="4"/>
        <v>13190.4</v>
      </c>
      <c r="D26" s="15">
        <f t="shared" si="0"/>
        <v>4061.8</v>
      </c>
      <c r="E26" s="15">
        <f t="shared" si="1"/>
        <v>13190.4</v>
      </c>
      <c r="F26" s="65"/>
      <c r="G26" s="65"/>
    </row>
    <row r="27" spans="1:7" ht="12.75" customHeight="1" x14ac:dyDescent="0.2">
      <c r="A27" s="80">
        <v>21</v>
      </c>
      <c r="B27" s="15">
        <f t="shared" si="2"/>
        <v>4264.8900000000003</v>
      </c>
      <c r="C27" s="16">
        <f t="shared" si="4"/>
        <v>13849.92</v>
      </c>
      <c r="D27" s="15">
        <f t="shared" si="0"/>
        <v>4264.8900000000003</v>
      </c>
      <c r="E27" s="15">
        <f t="shared" si="1"/>
        <v>13849.92</v>
      </c>
      <c r="F27" s="65"/>
      <c r="G27" s="65"/>
    </row>
    <row r="28" spans="1:7" ht="12.75" customHeight="1" x14ac:dyDescent="0.2">
      <c r="A28" s="80">
        <v>22</v>
      </c>
      <c r="B28" s="15">
        <f t="shared" si="2"/>
        <v>4467.9800000000005</v>
      </c>
      <c r="C28" s="16">
        <f t="shared" si="4"/>
        <v>14509.439999999999</v>
      </c>
      <c r="D28" s="15">
        <f t="shared" si="0"/>
        <v>4467.9800000000005</v>
      </c>
      <c r="E28" s="15">
        <f t="shared" si="1"/>
        <v>14509.439999999999</v>
      </c>
      <c r="F28" s="65"/>
      <c r="G28" s="65"/>
    </row>
    <row r="29" spans="1:7" ht="12.75" customHeight="1" x14ac:dyDescent="0.2">
      <c r="A29" s="80">
        <v>23</v>
      </c>
      <c r="B29" s="15">
        <f t="shared" si="2"/>
        <v>4671.07</v>
      </c>
      <c r="C29" s="16">
        <f t="shared" si="4"/>
        <v>15168.96</v>
      </c>
      <c r="D29" s="15">
        <f t="shared" si="0"/>
        <v>4671.07</v>
      </c>
      <c r="E29" s="15">
        <f t="shared" si="1"/>
        <v>15168.96</v>
      </c>
      <c r="F29" s="65"/>
      <c r="G29" s="65"/>
    </row>
    <row r="30" spans="1:7" ht="12.75" customHeight="1" x14ac:dyDescent="0.2">
      <c r="A30" s="80">
        <v>24</v>
      </c>
      <c r="B30" s="15">
        <f t="shared" si="2"/>
        <v>4874.16</v>
      </c>
      <c r="C30" s="16">
        <f t="shared" si="4"/>
        <v>15828.48</v>
      </c>
      <c r="D30" s="15">
        <f t="shared" si="0"/>
        <v>4874.16</v>
      </c>
      <c r="E30" s="15">
        <f t="shared" si="1"/>
        <v>15828.48</v>
      </c>
      <c r="F30" s="65"/>
      <c r="G30" s="65"/>
    </row>
    <row r="33" spans="2:5" x14ac:dyDescent="0.2">
      <c r="B33" s="60" t="s">
        <v>13</v>
      </c>
    </row>
    <row r="34" spans="2:5" x14ac:dyDescent="0.2">
      <c r="B34" s="27" t="s">
        <v>26</v>
      </c>
    </row>
    <row r="35" spans="2:5" x14ac:dyDescent="0.2">
      <c r="B35" s="27"/>
    </row>
    <row r="36" spans="2:5" x14ac:dyDescent="0.2">
      <c r="B36" s="27"/>
    </row>
    <row r="37" spans="2:5" x14ac:dyDescent="0.2">
      <c r="B37" s="81"/>
      <c r="C37" s="113" t="s">
        <v>14</v>
      </c>
      <c r="D37" s="113"/>
      <c r="E37" s="113"/>
    </row>
    <row r="38" spans="2:5" x14ac:dyDescent="0.2">
      <c r="B38" s="81"/>
      <c r="C38" s="113" t="s">
        <v>15</v>
      </c>
      <c r="D38" s="113"/>
      <c r="E38" s="113"/>
    </row>
    <row r="39" spans="2:5" x14ac:dyDescent="0.2">
      <c r="B39" s="81"/>
      <c r="C39" s="99" t="s">
        <v>16</v>
      </c>
      <c r="D39" s="99" t="s">
        <v>17</v>
      </c>
      <c r="E39" s="99" t="s">
        <v>18</v>
      </c>
    </row>
    <row r="40" spans="2:5" x14ac:dyDescent="0.2">
      <c r="B40" s="81" t="s">
        <v>20</v>
      </c>
      <c r="C40" s="83">
        <v>580</v>
      </c>
      <c r="D40" s="83">
        <v>377</v>
      </c>
      <c r="E40" s="83">
        <v>377</v>
      </c>
    </row>
    <row r="41" spans="2:5" x14ac:dyDescent="0.2">
      <c r="B41" s="81" t="s">
        <v>21</v>
      </c>
      <c r="C41" s="83">
        <v>716</v>
      </c>
      <c r="D41" s="83">
        <v>466</v>
      </c>
      <c r="E41" s="83">
        <v>466</v>
      </c>
    </row>
    <row r="42" spans="2:5" x14ac:dyDescent="0.2">
      <c r="B42" s="81" t="s">
        <v>22</v>
      </c>
      <c r="C42" s="84">
        <v>1289</v>
      </c>
      <c r="D42" s="83">
        <v>839</v>
      </c>
      <c r="E42" s="83">
        <v>839</v>
      </c>
    </row>
    <row r="43" spans="2:5" x14ac:dyDescent="0.2">
      <c r="B43" s="81" t="s">
        <v>23</v>
      </c>
      <c r="C43" s="85">
        <v>2721</v>
      </c>
      <c r="D43" s="85">
        <v>1772</v>
      </c>
      <c r="E43" s="85">
        <v>1772</v>
      </c>
    </row>
  </sheetData>
  <mergeCells count="3">
    <mergeCell ref="A1:F1"/>
    <mergeCell ref="C37:E37"/>
    <mergeCell ref="C38:E38"/>
  </mergeCells>
  <pageMargins left="0.7" right="0.7" top="0.25" bottom="0.25" header="0.3" footer="0.3"/>
  <pageSetup orientation="landscape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Normal="100" workbookViewId="0">
      <selection activeCell="D13" sqref="D13:D30"/>
    </sheetView>
  </sheetViews>
  <sheetFormatPr defaultColWidth="9.140625" defaultRowHeight="12.75" x14ac:dyDescent="0.2"/>
  <cols>
    <col min="1" max="1" width="10.7109375" style="5" customWidth="1"/>
    <col min="2" max="4" width="12.28515625" style="5" customWidth="1"/>
    <col min="5" max="8" width="10.7109375" style="5" customWidth="1"/>
    <col min="9" max="11" width="12.28515625" style="5" customWidth="1"/>
    <col min="12" max="15" width="12.85546875" style="5" customWidth="1"/>
    <col min="16" max="16384" width="9.140625" style="5"/>
  </cols>
  <sheetData>
    <row r="1" spans="1:16" ht="18.75" customHeight="1" x14ac:dyDescent="0.3">
      <c r="A1" s="1" t="s">
        <v>35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</row>
    <row r="2" spans="1:16" ht="12.7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 customHeight="1" x14ac:dyDescent="0.2">
      <c r="A4" s="47"/>
      <c r="B4" s="41" t="s">
        <v>5</v>
      </c>
      <c r="C4" s="39"/>
      <c r="D4" s="42"/>
      <c r="E4" s="114" t="s">
        <v>8</v>
      </c>
      <c r="F4" s="115"/>
      <c r="G4" s="116"/>
      <c r="H4" s="25"/>
      <c r="I4" s="25" t="s">
        <v>9</v>
      </c>
      <c r="J4" s="25" t="s">
        <v>9</v>
      </c>
      <c r="K4" s="25" t="s">
        <v>9</v>
      </c>
      <c r="L4" s="66"/>
      <c r="M4" s="62"/>
      <c r="N4" s="62"/>
      <c r="O4" s="62"/>
      <c r="P4" s="27"/>
    </row>
    <row r="5" spans="1:16" ht="12.75" customHeight="1" x14ac:dyDescent="0.2">
      <c r="A5" s="48" t="s">
        <v>0</v>
      </c>
      <c r="B5" s="25" t="s">
        <v>32</v>
      </c>
      <c r="C5" s="25" t="s">
        <v>46</v>
      </c>
      <c r="D5" s="25" t="s">
        <v>47</v>
      </c>
      <c r="E5" s="121" t="s">
        <v>6</v>
      </c>
      <c r="F5" s="121" t="s">
        <v>7</v>
      </c>
      <c r="G5" s="119" t="s">
        <v>48</v>
      </c>
      <c r="H5" s="24" t="s">
        <v>9</v>
      </c>
      <c r="I5" s="24" t="s">
        <v>10</v>
      </c>
      <c r="J5" s="24" t="s">
        <v>10</v>
      </c>
      <c r="K5" s="24" t="s">
        <v>10</v>
      </c>
      <c r="L5" s="66"/>
      <c r="M5" s="63"/>
      <c r="N5" s="63"/>
      <c r="O5" s="63"/>
      <c r="P5" s="27"/>
    </row>
    <row r="6" spans="1:16" ht="12.75" customHeight="1" x14ac:dyDescent="0.2">
      <c r="A6" s="34" t="s">
        <v>1</v>
      </c>
      <c r="B6" s="59" t="s">
        <v>2</v>
      </c>
      <c r="C6" s="12" t="s">
        <v>3</v>
      </c>
      <c r="D6" s="43" t="s">
        <v>4</v>
      </c>
      <c r="E6" s="118"/>
      <c r="F6" s="118"/>
      <c r="G6" s="120"/>
      <c r="H6" s="12" t="s">
        <v>8</v>
      </c>
      <c r="I6" s="12" t="s">
        <v>2</v>
      </c>
      <c r="J6" s="12" t="s">
        <v>3</v>
      </c>
      <c r="K6" s="12" t="s">
        <v>11</v>
      </c>
      <c r="L6" s="57"/>
      <c r="M6" s="29"/>
      <c r="N6" s="29"/>
      <c r="O6" s="64"/>
      <c r="P6" s="27"/>
    </row>
    <row r="7" spans="1:16" ht="12.75" customHeight="1" x14ac:dyDescent="0.2">
      <c r="A7" s="49">
        <v>1</v>
      </c>
      <c r="B7" s="44">
        <v>229.91</v>
      </c>
      <c r="C7" s="44">
        <v>229.91</v>
      </c>
      <c r="D7" s="44">
        <v>229.91</v>
      </c>
      <c r="E7" s="44">
        <v>34</v>
      </c>
      <c r="F7" s="44">
        <v>70</v>
      </c>
      <c r="G7" s="44">
        <v>0</v>
      </c>
      <c r="H7" s="45">
        <f t="shared" ref="H7:H30" si="0">SUM(E7:G7)</f>
        <v>104</v>
      </c>
      <c r="I7" s="44">
        <f t="shared" ref="I7:I30" si="1">SUM(B7,H7)</f>
        <v>333.90999999999997</v>
      </c>
      <c r="J7" s="44">
        <f t="shared" ref="J7:J30" si="2">SUM(C7,H7)</f>
        <v>333.90999999999997</v>
      </c>
      <c r="K7" s="44">
        <f t="shared" ref="K7:K30" si="3">SUM(D7,H7)</f>
        <v>333.90999999999997</v>
      </c>
      <c r="L7" s="67"/>
      <c r="M7" s="65"/>
      <c r="N7" s="65"/>
      <c r="O7" s="65"/>
      <c r="P7" s="27"/>
    </row>
    <row r="8" spans="1:16" ht="12.75" customHeight="1" x14ac:dyDescent="0.2">
      <c r="A8" s="14">
        <v>2</v>
      </c>
      <c r="B8" s="15">
        <f t="shared" ref="B8:B30" si="4">A8*$B$7</f>
        <v>459.82</v>
      </c>
      <c r="C8" s="15">
        <f>A8*$C$7</f>
        <v>459.82</v>
      </c>
      <c r="D8" s="15">
        <f>A8*$D$7</f>
        <v>459.82</v>
      </c>
      <c r="E8" s="44">
        <v>34</v>
      </c>
      <c r="F8" s="44">
        <v>70</v>
      </c>
      <c r="G8" s="44">
        <v>0</v>
      </c>
      <c r="H8" s="45">
        <f t="shared" si="0"/>
        <v>104</v>
      </c>
      <c r="I8" s="15">
        <f t="shared" si="1"/>
        <v>563.81999999999994</v>
      </c>
      <c r="J8" s="15">
        <f t="shared" si="2"/>
        <v>563.81999999999994</v>
      </c>
      <c r="K8" s="15">
        <f t="shared" si="3"/>
        <v>563.81999999999994</v>
      </c>
      <c r="L8" s="67"/>
      <c r="M8" s="65"/>
      <c r="N8" s="65"/>
      <c r="O8" s="65"/>
    </row>
    <row r="9" spans="1:16" ht="12.75" customHeight="1" x14ac:dyDescent="0.2">
      <c r="A9" s="14">
        <v>3</v>
      </c>
      <c r="B9" s="15">
        <f t="shared" si="4"/>
        <v>689.73</v>
      </c>
      <c r="C9" s="15">
        <f>A9*$C$7</f>
        <v>689.73</v>
      </c>
      <c r="D9" s="15">
        <f>A9*$D$7</f>
        <v>689.73</v>
      </c>
      <c r="E9" s="44">
        <v>34</v>
      </c>
      <c r="F9" s="44">
        <v>70</v>
      </c>
      <c r="G9" s="44">
        <v>60</v>
      </c>
      <c r="H9" s="45">
        <f t="shared" si="0"/>
        <v>164</v>
      </c>
      <c r="I9" s="15">
        <f t="shared" si="1"/>
        <v>853.73</v>
      </c>
      <c r="J9" s="15">
        <f t="shared" si="2"/>
        <v>853.73</v>
      </c>
      <c r="K9" s="15">
        <f t="shared" si="3"/>
        <v>853.73</v>
      </c>
      <c r="L9" s="67"/>
      <c r="M9" s="65"/>
      <c r="N9" s="65"/>
      <c r="O9" s="65"/>
    </row>
    <row r="10" spans="1:16" ht="12.75" customHeight="1" x14ac:dyDescent="0.2">
      <c r="A10" s="14">
        <v>4</v>
      </c>
      <c r="B10" s="15">
        <f t="shared" si="4"/>
        <v>919.64</v>
      </c>
      <c r="C10" s="15">
        <f>A10*$C$7</f>
        <v>919.64</v>
      </c>
      <c r="D10" s="15">
        <f>A10*$D$7</f>
        <v>919.64</v>
      </c>
      <c r="E10" s="44">
        <v>34</v>
      </c>
      <c r="F10" s="44">
        <v>70</v>
      </c>
      <c r="G10" s="44">
        <v>60</v>
      </c>
      <c r="H10" s="45">
        <f t="shared" si="0"/>
        <v>164</v>
      </c>
      <c r="I10" s="15">
        <f t="shared" si="1"/>
        <v>1083.6399999999999</v>
      </c>
      <c r="J10" s="15">
        <f t="shared" si="2"/>
        <v>1083.6399999999999</v>
      </c>
      <c r="K10" s="15">
        <f t="shared" si="3"/>
        <v>1083.6399999999999</v>
      </c>
      <c r="L10" s="67"/>
      <c r="M10" s="65"/>
      <c r="N10" s="65"/>
      <c r="O10" s="65"/>
    </row>
    <row r="11" spans="1:16" ht="12.75" customHeight="1" x14ac:dyDescent="0.2">
      <c r="A11" s="14">
        <v>5</v>
      </c>
      <c r="B11" s="15">
        <f t="shared" si="4"/>
        <v>1149.55</v>
      </c>
      <c r="C11" s="15">
        <f>A11*$C$7</f>
        <v>1149.55</v>
      </c>
      <c r="D11" s="15">
        <f>A11*$D$7</f>
        <v>1149.55</v>
      </c>
      <c r="E11" s="44">
        <v>34</v>
      </c>
      <c r="F11" s="44">
        <v>70</v>
      </c>
      <c r="G11" s="44">
        <v>60</v>
      </c>
      <c r="H11" s="45">
        <f t="shared" si="0"/>
        <v>164</v>
      </c>
      <c r="I11" s="15">
        <f t="shared" si="1"/>
        <v>1313.55</v>
      </c>
      <c r="J11" s="15">
        <f t="shared" si="2"/>
        <v>1313.55</v>
      </c>
      <c r="K11" s="15">
        <f t="shared" si="3"/>
        <v>1313.55</v>
      </c>
      <c r="L11" s="67"/>
      <c r="M11" s="65"/>
      <c r="N11" s="65"/>
      <c r="O11" s="65"/>
    </row>
    <row r="12" spans="1:16" ht="12.75" customHeight="1" x14ac:dyDescent="0.2">
      <c r="A12" s="14">
        <v>6</v>
      </c>
      <c r="B12" s="15">
        <f t="shared" si="4"/>
        <v>1379.46</v>
      </c>
      <c r="C12" s="15">
        <f>A12*$C$7</f>
        <v>1379.46</v>
      </c>
      <c r="D12" s="15">
        <f>A12*$D$7</f>
        <v>1379.46</v>
      </c>
      <c r="E12" s="44">
        <v>34</v>
      </c>
      <c r="F12" s="44">
        <v>70</v>
      </c>
      <c r="G12" s="44">
        <v>60</v>
      </c>
      <c r="H12" s="45">
        <f t="shared" si="0"/>
        <v>164</v>
      </c>
      <c r="I12" s="15">
        <f t="shared" si="1"/>
        <v>1543.46</v>
      </c>
      <c r="J12" s="15">
        <f t="shared" si="2"/>
        <v>1543.46</v>
      </c>
      <c r="K12" s="15">
        <f t="shared" si="3"/>
        <v>1543.46</v>
      </c>
      <c r="L12" s="67"/>
      <c r="M12" s="65"/>
      <c r="N12" s="65"/>
      <c r="O12" s="65"/>
    </row>
    <row r="13" spans="1:16" ht="12.75" customHeight="1" x14ac:dyDescent="0.2">
      <c r="A13" s="14">
        <v>7</v>
      </c>
      <c r="B13" s="15">
        <f t="shared" si="4"/>
        <v>1609.37</v>
      </c>
      <c r="C13" s="15">
        <f t="shared" ref="C13:C30" si="5">A13*344.87</f>
        <v>2414.09</v>
      </c>
      <c r="D13" s="15">
        <f t="shared" ref="D13:D30" si="6">A13*731.81</f>
        <v>5122.67</v>
      </c>
      <c r="E13" s="44">
        <v>34</v>
      </c>
      <c r="F13" s="44">
        <v>70</v>
      </c>
      <c r="G13" s="44">
        <v>60</v>
      </c>
      <c r="H13" s="45">
        <f t="shared" si="0"/>
        <v>164</v>
      </c>
      <c r="I13" s="15">
        <f t="shared" si="1"/>
        <v>1773.37</v>
      </c>
      <c r="J13" s="15">
        <f t="shared" si="2"/>
        <v>2578.09</v>
      </c>
      <c r="K13" s="15">
        <f t="shared" si="3"/>
        <v>5286.67</v>
      </c>
      <c r="L13" s="67"/>
      <c r="M13" s="65"/>
      <c r="N13" s="65"/>
      <c r="O13" s="65"/>
    </row>
    <row r="14" spans="1:16" ht="12.75" customHeight="1" x14ac:dyDescent="0.2">
      <c r="A14" s="14">
        <v>8</v>
      </c>
      <c r="B14" s="15">
        <f t="shared" si="4"/>
        <v>1839.28</v>
      </c>
      <c r="C14" s="15">
        <f t="shared" si="5"/>
        <v>2758.96</v>
      </c>
      <c r="D14" s="15">
        <f t="shared" si="6"/>
        <v>5854.48</v>
      </c>
      <c r="E14" s="44">
        <v>34</v>
      </c>
      <c r="F14" s="44">
        <v>70</v>
      </c>
      <c r="G14" s="44">
        <v>60</v>
      </c>
      <c r="H14" s="45">
        <f t="shared" si="0"/>
        <v>164</v>
      </c>
      <c r="I14" s="15">
        <f t="shared" si="1"/>
        <v>2003.28</v>
      </c>
      <c r="J14" s="15">
        <f t="shared" si="2"/>
        <v>2922.96</v>
      </c>
      <c r="K14" s="15">
        <f t="shared" si="3"/>
        <v>6018.48</v>
      </c>
      <c r="L14" s="67"/>
      <c r="M14" s="65"/>
      <c r="N14" s="65"/>
      <c r="O14" s="65"/>
    </row>
    <row r="15" spans="1:16" ht="12.75" customHeight="1" x14ac:dyDescent="0.2">
      <c r="A15" s="14">
        <v>9</v>
      </c>
      <c r="B15" s="15">
        <f t="shared" si="4"/>
        <v>2069.19</v>
      </c>
      <c r="C15" s="15">
        <f t="shared" si="5"/>
        <v>3103.83</v>
      </c>
      <c r="D15" s="15">
        <f t="shared" si="6"/>
        <v>6586.2899999999991</v>
      </c>
      <c r="E15" s="44">
        <v>34</v>
      </c>
      <c r="F15" s="44">
        <v>70</v>
      </c>
      <c r="G15" s="44">
        <v>60</v>
      </c>
      <c r="H15" s="45">
        <f t="shared" si="0"/>
        <v>164</v>
      </c>
      <c r="I15" s="15">
        <f t="shared" si="1"/>
        <v>2233.19</v>
      </c>
      <c r="J15" s="15">
        <f t="shared" si="2"/>
        <v>3267.83</v>
      </c>
      <c r="K15" s="15">
        <f t="shared" si="3"/>
        <v>6750.2899999999991</v>
      </c>
      <c r="L15" s="67"/>
      <c r="M15" s="65"/>
      <c r="N15" s="65"/>
      <c r="O15" s="65"/>
    </row>
    <row r="16" spans="1:16" ht="12.75" customHeight="1" x14ac:dyDescent="0.2">
      <c r="A16" s="14">
        <v>10</v>
      </c>
      <c r="B16" s="15">
        <f t="shared" si="4"/>
        <v>2299.1</v>
      </c>
      <c r="C16" s="15">
        <f t="shared" si="5"/>
        <v>3448.7</v>
      </c>
      <c r="D16" s="15">
        <f t="shared" si="6"/>
        <v>7318.0999999999995</v>
      </c>
      <c r="E16" s="44">
        <v>34</v>
      </c>
      <c r="F16" s="44">
        <v>70</v>
      </c>
      <c r="G16" s="44">
        <v>60</v>
      </c>
      <c r="H16" s="45">
        <f t="shared" si="0"/>
        <v>164</v>
      </c>
      <c r="I16" s="15">
        <f t="shared" si="1"/>
        <v>2463.1</v>
      </c>
      <c r="J16" s="15">
        <f t="shared" si="2"/>
        <v>3612.7</v>
      </c>
      <c r="K16" s="15">
        <f t="shared" si="3"/>
        <v>7482.0999999999995</v>
      </c>
      <c r="L16" s="67"/>
      <c r="M16" s="65"/>
      <c r="N16" s="65"/>
      <c r="O16" s="65"/>
    </row>
    <row r="17" spans="1:15" ht="12.75" customHeight="1" x14ac:dyDescent="0.2">
      <c r="A17" s="14">
        <v>11</v>
      </c>
      <c r="B17" s="15">
        <f t="shared" si="4"/>
        <v>2529.0099999999998</v>
      </c>
      <c r="C17" s="15">
        <f t="shared" si="5"/>
        <v>3793.57</v>
      </c>
      <c r="D17" s="15">
        <f t="shared" si="6"/>
        <v>8049.91</v>
      </c>
      <c r="E17" s="44">
        <v>34</v>
      </c>
      <c r="F17" s="44">
        <v>70</v>
      </c>
      <c r="G17" s="44">
        <v>60</v>
      </c>
      <c r="H17" s="45">
        <f t="shared" si="0"/>
        <v>164</v>
      </c>
      <c r="I17" s="15">
        <f t="shared" si="1"/>
        <v>2693.0099999999998</v>
      </c>
      <c r="J17" s="15">
        <f t="shared" si="2"/>
        <v>3957.57</v>
      </c>
      <c r="K17" s="15">
        <f t="shared" si="3"/>
        <v>8213.91</v>
      </c>
      <c r="L17" s="67"/>
      <c r="M17" s="65"/>
      <c r="N17" s="65"/>
      <c r="O17" s="65"/>
    </row>
    <row r="18" spans="1:15" ht="12.75" customHeight="1" x14ac:dyDescent="0.2">
      <c r="A18" s="14">
        <v>12</v>
      </c>
      <c r="B18" s="15">
        <f t="shared" si="4"/>
        <v>2758.92</v>
      </c>
      <c r="C18" s="15">
        <f t="shared" si="5"/>
        <v>4138.4400000000005</v>
      </c>
      <c r="D18" s="15">
        <f t="shared" si="6"/>
        <v>8781.7199999999993</v>
      </c>
      <c r="E18" s="44">
        <v>34</v>
      </c>
      <c r="F18" s="44">
        <v>70</v>
      </c>
      <c r="G18" s="44">
        <v>60</v>
      </c>
      <c r="H18" s="45">
        <f t="shared" si="0"/>
        <v>164</v>
      </c>
      <c r="I18" s="15">
        <f t="shared" si="1"/>
        <v>2922.92</v>
      </c>
      <c r="J18" s="15">
        <f t="shared" si="2"/>
        <v>4302.4400000000005</v>
      </c>
      <c r="K18" s="15">
        <f t="shared" si="3"/>
        <v>8945.7199999999993</v>
      </c>
      <c r="L18" s="67"/>
      <c r="M18" s="65"/>
      <c r="N18" s="65"/>
      <c r="O18" s="65"/>
    </row>
    <row r="19" spans="1:15" ht="12.75" customHeight="1" x14ac:dyDescent="0.2">
      <c r="A19" s="14">
        <v>13</v>
      </c>
      <c r="B19" s="15">
        <f t="shared" si="4"/>
        <v>2988.83</v>
      </c>
      <c r="C19" s="15">
        <f t="shared" si="5"/>
        <v>4483.3100000000004</v>
      </c>
      <c r="D19" s="15">
        <f t="shared" si="6"/>
        <v>9513.5299999999988</v>
      </c>
      <c r="E19" s="44">
        <v>34</v>
      </c>
      <c r="F19" s="44">
        <v>70</v>
      </c>
      <c r="G19" s="44">
        <v>60</v>
      </c>
      <c r="H19" s="45">
        <f t="shared" si="0"/>
        <v>164</v>
      </c>
      <c r="I19" s="15">
        <f t="shared" si="1"/>
        <v>3152.83</v>
      </c>
      <c r="J19" s="15">
        <f t="shared" si="2"/>
        <v>4647.3100000000004</v>
      </c>
      <c r="K19" s="15">
        <f t="shared" si="3"/>
        <v>9677.5299999999988</v>
      </c>
      <c r="L19" s="67"/>
      <c r="M19" s="65"/>
      <c r="N19" s="65"/>
      <c r="O19" s="65"/>
    </row>
    <row r="20" spans="1:15" ht="12.75" customHeight="1" x14ac:dyDescent="0.2">
      <c r="A20" s="14">
        <v>14</v>
      </c>
      <c r="B20" s="15">
        <f t="shared" si="4"/>
        <v>3218.74</v>
      </c>
      <c r="C20" s="15">
        <f t="shared" si="5"/>
        <v>4828.18</v>
      </c>
      <c r="D20" s="15">
        <f t="shared" si="6"/>
        <v>10245.34</v>
      </c>
      <c r="E20" s="44">
        <v>34</v>
      </c>
      <c r="F20" s="44">
        <v>70</v>
      </c>
      <c r="G20" s="44">
        <v>60</v>
      </c>
      <c r="H20" s="45">
        <f t="shared" si="0"/>
        <v>164</v>
      </c>
      <c r="I20" s="15">
        <f t="shared" si="1"/>
        <v>3382.74</v>
      </c>
      <c r="J20" s="15">
        <f t="shared" si="2"/>
        <v>4992.18</v>
      </c>
      <c r="K20" s="15">
        <f t="shared" si="3"/>
        <v>10409.34</v>
      </c>
      <c r="L20" s="67"/>
      <c r="M20" s="65"/>
      <c r="N20" s="65"/>
      <c r="O20" s="65"/>
    </row>
    <row r="21" spans="1:15" ht="12.75" customHeight="1" x14ac:dyDescent="0.2">
      <c r="A21" s="14">
        <v>15</v>
      </c>
      <c r="B21" s="15">
        <f t="shared" si="4"/>
        <v>3448.65</v>
      </c>
      <c r="C21" s="15">
        <f t="shared" si="5"/>
        <v>5173.05</v>
      </c>
      <c r="D21" s="15">
        <f t="shared" si="6"/>
        <v>10977.15</v>
      </c>
      <c r="E21" s="44">
        <v>34</v>
      </c>
      <c r="F21" s="44">
        <v>70</v>
      </c>
      <c r="G21" s="44">
        <v>60</v>
      </c>
      <c r="H21" s="45">
        <f t="shared" si="0"/>
        <v>164</v>
      </c>
      <c r="I21" s="15">
        <f t="shared" si="1"/>
        <v>3612.65</v>
      </c>
      <c r="J21" s="15">
        <f t="shared" si="2"/>
        <v>5337.05</v>
      </c>
      <c r="K21" s="15">
        <f t="shared" si="3"/>
        <v>11141.15</v>
      </c>
      <c r="L21" s="67"/>
      <c r="M21" s="65"/>
      <c r="N21" s="65"/>
      <c r="O21" s="65"/>
    </row>
    <row r="22" spans="1:15" ht="12.75" customHeight="1" x14ac:dyDescent="0.2">
      <c r="A22" s="14">
        <v>16</v>
      </c>
      <c r="B22" s="15">
        <f t="shared" si="4"/>
        <v>3678.56</v>
      </c>
      <c r="C22" s="15">
        <f t="shared" si="5"/>
        <v>5517.92</v>
      </c>
      <c r="D22" s="15">
        <f t="shared" si="6"/>
        <v>11708.96</v>
      </c>
      <c r="E22" s="44">
        <v>34</v>
      </c>
      <c r="F22" s="44">
        <v>70</v>
      </c>
      <c r="G22" s="44">
        <v>60</v>
      </c>
      <c r="H22" s="45">
        <f t="shared" si="0"/>
        <v>164</v>
      </c>
      <c r="I22" s="15">
        <f t="shared" si="1"/>
        <v>3842.56</v>
      </c>
      <c r="J22" s="15">
        <f t="shared" si="2"/>
        <v>5681.92</v>
      </c>
      <c r="K22" s="15">
        <f t="shared" si="3"/>
        <v>11872.96</v>
      </c>
      <c r="L22" s="67"/>
      <c r="M22" s="65"/>
      <c r="N22" s="65"/>
      <c r="O22" s="65"/>
    </row>
    <row r="23" spans="1:15" ht="12.75" customHeight="1" x14ac:dyDescent="0.2">
      <c r="A23" s="14">
        <v>17</v>
      </c>
      <c r="B23" s="15">
        <f t="shared" si="4"/>
        <v>3908.47</v>
      </c>
      <c r="C23" s="15">
        <f t="shared" si="5"/>
        <v>5862.79</v>
      </c>
      <c r="D23" s="15">
        <f t="shared" si="6"/>
        <v>12440.769999999999</v>
      </c>
      <c r="E23" s="44">
        <v>34</v>
      </c>
      <c r="F23" s="44">
        <v>70</v>
      </c>
      <c r="G23" s="44">
        <v>60</v>
      </c>
      <c r="H23" s="45">
        <f t="shared" si="0"/>
        <v>164</v>
      </c>
      <c r="I23" s="15">
        <f t="shared" si="1"/>
        <v>4072.47</v>
      </c>
      <c r="J23" s="15">
        <f t="shared" si="2"/>
        <v>6026.79</v>
      </c>
      <c r="K23" s="15">
        <f t="shared" si="3"/>
        <v>12604.769999999999</v>
      </c>
      <c r="L23" s="67"/>
      <c r="M23" s="65"/>
      <c r="N23" s="65"/>
      <c r="O23" s="65"/>
    </row>
    <row r="24" spans="1:15" ht="12.75" customHeight="1" x14ac:dyDescent="0.2">
      <c r="A24" s="14">
        <v>18</v>
      </c>
      <c r="B24" s="15">
        <f t="shared" si="4"/>
        <v>4138.38</v>
      </c>
      <c r="C24" s="15">
        <f t="shared" si="5"/>
        <v>6207.66</v>
      </c>
      <c r="D24" s="15">
        <f t="shared" si="6"/>
        <v>13172.579999999998</v>
      </c>
      <c r="E24" s="44">
        <v>34</v>
      </c>
      <c r="F24" s="44">
        <v>70</v>
      </c>
      <c r="G24" s="44">
        <v>60</v>
      </c>
      <c r="H24" s="45">
        <f t="shared" si="0"/>
        <v>164</v>
      </c>
      <c r="I24" s="15">
        <f t="shared" si="1"/>
        <v>4302.38</v>
      </c>
      <c r="J24" s="15">
        <f t="shared" si="2"/>
        <v>6371.66</v>
      </c>
      <c r="K24" s="15">
        <f t="shared" si="3"/>
        <v>13336.579999999998</v>
      </c>
      <c r="L24" s="67"/>
      <c r="M24" s="65"/>
      <c r="N24" s="65"/>
      <c r="O24" s="65"/>
    </row>
    <row r="25" spans="1:15" ht="12.75" customHeight="1" x14ac:dyDescent="0.2">
      <c r="A25" s="14">
        <v>19</v>
      </c>
      <c r="B25" s="15">
        <f t="shared" si="4"/>
        <v>4368.29</v>
      </c>
      <c r="C25" s="15">
        <f t="shared" si="5"/>
        <v>6552.53</v>
      </c>
      <c r="D25" s="15">
        <f t="shared" si="6"/>
        <v>13904.39</v>
      </c>
      <c r="E25" s="44">
        <v>34</v>
      </c>
      <c r="F25" s="44">
        <v>70</v>
      </c>
      <c r="G25" s="44">
        <v>60</v>
      </c>
      <c r="H25" s="45">
        <f t="shared" si="0"/>
        <v>164</v>
      </c>
      <c r="I25" s="15">
        <f t="shared" si="1"/>
        <v>4532.29</v>
      </c>
      <c r="J25" s="15">
        <f t="shared" si="2"/>
        <v>6716.53</v>
      </c>
      <c r="K25" s="15">
        <f t="shared" si="3"/>
        <v>14068.39</v>
      </c>
      <c r="L25" s="67"/>
      <c r="M25" s="65"/>
      <c r="N25" s="65"/>
      <c r="O25" s="65"/>
    </row>
    <row r="26" spans="1:15" ht="12.75" customHeight="1" x14ac:dyDescent="0.2">
      <c r="A26" s="14">
        <v>20</v>
      </c>
      <c r="B26" s="15">
        <f t="shared" si="4"/>
        <v>4598.2</v>
      </c>
      <c r="C26" s="15">
        <f t="shared" si="5"/>
        <v>6897.4</v>
      </c>
      <c r="D26" s="15">
        <f t="shared" si="6"/>
        <v>14636.199999999999</v>
      </c>
      <c r="E26" s="44">
        <v>34</v>
      </c>
      <c r="F26" s="44">
        <v>70</v>
      </c>
      <c r="G26" s="44">
        <v>60</v>
      </c>
      <c r="H26" s="45">
        <f t="shared" si="0"/>
        <v>164</v>
      </c>
      <c r="I26" s="15">
        <f t="shared" si="1"/>
        <v>4762.2</v>
      </c>
      <c r="J26" s="15">
        <f t="shared" si="2"/>
        <v>7061.4</v>
      </c>
      <c r="K26" s="15">
        <f t="shared" si="3"/>
        <v>14800.199999999999</v>
      </c>
      <c r="L26" s="67"/>
      <c r="M26" s="65"/>
      <c r="N26" s="65"/>
      <c r="O26" s="65"/>
    </row>
    <row r="27" spans="1:15" ht="12.75" customHeight="1" x14ac:dyDescent="0.2">
      <c r="A27" s="14">
        <v>21</v>
      </c>
      <c r="B27" s="15">
        <f t="shared" si="4"/>
        <v>4828.1099999999997</v>
      </c>
      <c r="C27" s="15">
        <f t="shared" si="5"/>
        <v>7242.27</v>
      </c>
      <c r="D27" s="15">
        <f t="shared" si="6"/>
        <v>15368.009999999998</v>
      </c>
      <c r="E27" s="44">
        <v>34</v>
      </c>
      <c r="F27" s="44">
        <v>70</v>
      </c>
      <c r="G27" s="44">
        <v>60</v>
      </c>
      <c r="H27" s="45">
        <f t="shared" si="0"/>
        <v>164</v>
      </c>
      <c r="I27" s="15">
        <f t="shared" si="1"/>
        <v>4992.1099999999997</v>
      </c>
      <c r="J27" s="15">
        <f t="shared" si="2"/>
        <v>7406.27</v>
      </c>
      <c r="K27" s="15">
        <f t="shared" si="3"/>
        <v>15532.009999999998</v>
      </c>
      <c r="L27" s="67"/>
      <c r="M27" s="65"/>
      <c r="N27" s="65"/>
      <c r="O27" s="65"/>
    </row>
    <row r="28" spans="1:15" ht="12.75" customHeight="1" x14ac:dyDescent="0.2">
      <c r="A28" s="14">
        <v>22</v>
      </c>
      <c r="B28" s="15">
        <f t="shared" si="4"/>
        <v>5058.0199999999995</v>
      </c>
      <c r="C28" s="15">
        <f t="shared" si="5"/>
        <v>7587.14</v>
      </c>
      <c r="D28" s="15">
        <f t="shared" si="6"/>
        <v>16099.82</v>
      </c>
      <c r="E28" s="44">
        <v>34</v>
      </c>
      <c r="F28" s="44">
        <v>70</v>
      </c>
      <c r="G28" s="44">
        <v>60</v>
      </c>
      <c r="H28" s="45">
        <f t="shared" si="0"/>
        <v>164</v>
      </c>
      <c r="I28" s="15">
        <f t="shared" si="1"/>
        <v>5222.0199999999995</v>
      </c>
      <c r="J28" s="15">
        <f t="shared" si="2"/>
        <v>7751.14</v>
      </c>
      <c r="K28" s="15">
        <f t="shared" si="3"/>
        <v>16263.82</v>
      </c>
      <c r="L28" s="67"/>
      <c r="M28" s="65"/>
      <c r="N28" s="65"/>
      <c r="O28" s="65"/>
    </row>
    <row r="29" spans="1:15" ht="12.75" customHeight="1" x14ac:dyDescent="0.2">
      <c r="A29" s="14">
        <v>23</v>
      </c>
      <c r="B29" s="15">
        <f t="shared" si="4"/>
        <v>5287.93</v>
      </c>
      <c r="C29" s="15">
        <f t="shared" si="5"/>
        <v>7932.01</v>
      </c>
      <c r="D29" s="15">
        <f t="shared" si="6"/>
        <v>16831.629999999997</v>
      </c>
      <c r="E29" s="44">
        <v>34</v>
      </c>
      <c r="F29" s="44">
        <v>70</v>
      </c>
      <c r="G29" s="44">
        <v>60</v>
      </c>
      <c r="H29" s="45">
        <f t="shared" si="0"/>
        <v>164</v>
      </c>
      <c r="I29" s="15">
        <f t="shared" si="1"/>
        <v>5451.93</v>
      </c>
      <c r="J29" s="15">
        <f t="shared" si="2"/>
        <v>8096.01</v>
      </c>
      <c r="K29" s="15">
        <f t="shared" si="3"/>
        <v>16995.629999999997</v>
      </c>
      <c r="L29" s="67"/>
      <c r="M29" s="65"/>
      <c r="N29" s="65"/>
      <c r="O29" s="65"/>
    </row>
    <row r="30" spans="1:15" ht="12.75" customHeight="1" x14ac:dyDescent="0.2">
      <c r="A30" s="14">
        <v>24</v>
      </c>
      <c r="B30" s="15">
        <f t="shared" si="4"/>
        <v>5517.84</v>
      </c>
      <c r="C30" s="15">
        <f t="shared" si="5"/>
        <v>8276.880000000001</v>
      </c>
      <c r="D30" s="15">
        <f t="shared" si="6"/>
        <v>17563.439999999999</v>
      </c>
      <c r="E30" s="44">
        <v>34</v>
      </c>
      <c r="F30" s="44">
        <v>70</v>
      </c>
      <c r="G30" s="44">
        <v>60</v>
      </c>
      <c r="H30" s="45">
        <f t="shared" si="0"/>
        <v>164</v>
      </c>
      <c r="I30" s="15">
        <f t="shared" si="1"/>
        <v>5681.84</v>
      </c>
      <c r="J30" s="15">
        <f t="shared" si="2"/>
        <v>8440.880000000001</v>
      </c>
      <c r="K30" s="15">
        <f t="shared" si="3"/>
        <v>17727.439999999999</v>
      </c>
      <c r="L30" s="67"/>
      <c r="M30" s="65"/>
      <c r="N30" s="65"/>
      <c r="O30" s="65"/>
    </row>
    <row r="31" spans="1:15" ht="12.75" customHeight="1" x14ac:dyDescent="0.2"/>
    <row r="32" spans="1:15" ht="12.75" customHeight="1" x14ac:dyDescent="0.2"/>
    <row r="33" spans="1:6" ht="12.75" customHeight="1" x14ac:dyDescent="0.2">
      <c r="A33" s="27"/>
      <c r="B33" s="27" t="s">
        <v>45</v>
      </c>
    </row>
    <row r="34" spans="1:6" ht="12.75" customHeight="1" x14ac:dyDescent="0.2">
      <c r="B34" s="60" t="s">
        <v>13</v>
      </c>
    </row>
    <row r="35" spans="1:6" ht="12.75" customHeight="1" x14ac:dyDescent="0.2">
      <c r="B35" s="27" t="s">
        <v>26</v>
      </c>
    </row>
    <row r="36" spans="1:6" ht="12.75" customHeight="1" x14ac:dyDescent="0.2">
      <c r="B36" s="27" t="s">
        <v>44</v>
      </c>
    </row>
    <row r="37" spans="1:6" ht="12.75" customHeight="1" x14ac:dyDescent="0.2">
      <c r="B37" s="27"/>
    </row>
    <row r="38" spans="1:6" x14ac:dyDescent="0.2">
      <c r="A38" s="27"/>
      <c r="B38" s="27"/>
    </row>
    <row r="39" spans="1:6" ht="9.75" customHeight="1" x14ac:dyDescent="0.2">
      <c r="A39" s="27"/>
      <c r="B39" s="81"/>
      <c r="C39" s="113" t="s">
        <v>14</v>
      </c>
      <c r="D39" s="113"/>
      <c r="E39" s="113"/>
      <c r="F39" s="113"/>
    </row>
    <row r="40" spans="1:6" x14ac:dyDescent="0.2">
      <c r="B40" s="81"/>
      <c r="C40" s="113" t="s">
        <v>15</v>
      </c>
      <c r="D40" s="113"/>
      <c r="E40" s="113"/>
      <c r="F40" s="113"/>
    </row>
    <row r="41" spans="1:6" x14ac:dyDescent="0.2">
      <c r="B41" s="81"/>
      <c r="C41" s="100" t="s">
        <v>16</v>
      </c>
      <c r="D41" s="100" t="s">
        <v>17</v>
      </c>
      <c r="E41" s="100" t="s">
        <v>18</v>
      </c>
      <c r="F41" s="100" t="s">
        <v>19</v>
      </c>
    </row>
    <row r="42" spans="1:6" x14ac:dyDescent="0.2">
      <c r="B42" s="81" t="s">
        <v>20</v>
      </c>
      <c r="C42" s="83">
        <v>580</v>
      </c>
      <c r="D42" s="83">
        <v>377</v>
      </c>
      <c r="E42" s="83">
        <v>377</v>
      </c>
      <c r="F42" s="83">
        <v>305</v>
      </c>
    </row>
    <row r="43" spans="1:6" x14ac:dyDescent="0.2">
      <c r="B43" s="81" t="s">
        <v>21</v>
      </c>
      <c r="C43" s="83">
        <v>716</v>
      </c>
      <c r="D43" s="83">
        <v>466</v>
      </c>
      <c r="E43" s="83">
        <v>466</v>
      </c>
      <c r="F43" s="83">
        <v>377</v>
      </c>
    </row>
    <row r="44" spans="1:6" x14ac:dyDescent="0.2">
      <c r="B44" s="81" t="s">
        <v>22</v>
      </c>
      <c r="C44" s="84">
        <v>1289</v>
      </c>
      <c r="D44" s="83">
        <v>839</v>
      </c>
      <c r="E44" s="83">
        <v>839</v>
      </c>
      <c r="F44" s="83">
        <v>679</v>
      </c>
    </row>
    <row r="45" spans="1:6" x14ac:dyDescent="0.2">
      <c r="B45" s="81" t="s">
        <v>23</v>
      </c>
      <c r="C45" s="85">
        <v>2721</v>
      </c>
      <c r="D45" s="85">
        <v>1772</v>
      </c>
      <c r="E45" s="85">
        <v>1772</v>
      </c>
      <c r="F45" s="85">
        <v>1435</v>
      </c>
    </row>
    <row r="46" spans="1:6" x14ac:dyDescent="0.2">
      <c r="B46" s="81" t="s">
        <v>23</v>
      </c>
      <c r="C46" s="85">
        <v>2721</v>
      </c>
      <c r="D46" s="85">
        <v>1772</v>
      </c>
      <c r="E46" s="85">
        <v>1772</v>
      </c>
      <c r="F46" s="85">
        <v>1435</v>
      </c>
    </row>
  </sheetData>
  <mergeCells count="6">
    <mergeCell ref="C40:F40"/>
    <mergeCell ref="C39:F39"/>
    <mergeCell ref="E4:G4"/>
    <mergeCell ref="E5:E6"/>
    <mergeCell ref="F5:F6"/>
    <mergeCell ref="G5:G6"/>
  </mergeCells>
  <pageMargins left="0.2" right="0.2" top="0.2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activeCell="D13" sqref="D13:D30"/>
    </sheetView>
  </sheetViews>
  <sheetFormatPr defaultRowHeight="12.75" x14ac:dyDescent="0.2"/>
  <cols>
    <col min="1" max="1" width="9.42578125" customWidth="1"/>
    <col min="2" max="2" width="11.5703125" customWidth="1"/>
    <col min="3" max="3" width="11.85546875" customWidth="1"/>
    <col min="4" max="4" width="11.42578125" customWidth="1"/>
    <col min="5" max="5" width="9.7109375" customWidth="1"/>
    <col min="6" max="6" width="10.140625" customWidth="1"/>
    <col min="7" max="8" width="10.7109375" customWidth="1"/>
    <col min="9" max="9" width="12" customWidth="1"/>
    <col min="10" max="10" width="11.85546875" customWidth="1"/>
    <col min="11" max="11" width="12.28515625" customWidth="1"/>
  </cols>
  <sheetData>
    <row r="1" spans="1:11" ht="18.75" x14ac:dyDescent="0.3">
      <c r="A1" s="1" t="s">
        <v>36</v>
      </c>
      <c r="B1" s="2"/>
      <c r="C1" s="2"/>
      <c r="D1" s="2"/>
      <c r="E1" s="3"/>
      <c r="F1" s="4"/>
      <c r="G1" s="4"/>
      <c r="H1" s="4"/>
      <c r="I1" s="4"/>
      <c r="J1" s="4"/>
      <c r="K1" s="4"/>
    </row>
    <row r="2" spans="1:1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">
      <c r="A4" s="95"/>
      <c r="B4" s="96" t="s">
        <v>5</v>
      </c>
      <c r="C4" s="96"/>
      <c r="D4" s="96"/>
      <c r="E4" s="114" t="s">
        <v>8</v>
      </c>
      <c r="F4" s="115"/>
      <c r="G4" s="116"/>
      <c r="H4" s="25"/>
      <c r="I4" s="25" t="s">
        <v>9</v>
      </c>
      <c r="J4" s="25" t="s">
        <v>9</v>
      </c>
      <c r="K4" s="25" t="s">
        <v>9</v>
      </c>
    </row>
    <row r="5" spans="1:11" ht="12.75" customHeight="1" x14ac:dyDescent="0.2">
      <c r="A5" s="95" t="s">
        <v>0</v>
      </c>
      <c r="B5" s="97" t="s">
        <v>32</v>
      </c>
      <c r="C5" s="97" t="s">
        <v>46</v>
      </c>
      <c r="D5" s="97" t="s">
        <v>47</v>
      </c>
      <c r="E5" s="117" t="s">
        <v>6</v>
      </c>
      <c r="F5" s="117" t="s">
        <v>7</v>
      </c>
      <c r="G5" s="122" t="s">
        <v>48</v>
      </c>
      <c r="H5" s="24" t="s">
        <v>9</v>
      </c>
      <c r="I5" s="24" t="s">
        <v>10</v>
      </c>
      <c r="J5" s="24" t="s">
        <v>10</v>
      </c>
      <c r="K5" s="24" t="s">
        <v>10</v>
      </c>
    </row>
    <row r="6" spans="1:11" x14ac:dyDescent="0.2">
      <c r="A6" s="95" t="s">
        <v>1</v>
      </c>
      <c r="B6" s="97" t="s">
        <v>2</v>
      </c>
      <c r="C6" s="97" t="s">
        <v>3</v>
      </c>
      <c r="D6" s="97" t="s">
        <v>4</v>
      </c>
      <c r="E6" s="118"/>
      <c r="F6" s="118"/>
      <c r="G6" s="123"/>
      <c r="H6" s="12" t="s">
        <v>8</v>
      </c>
      <c r="I6" s="12" t="s">
        <v>2</v>
      </c>
      <c r="J6" s="12" t="s">
        <v>3</v>
      </c>
      <c r="K6" s="12" t="s">
        <v>11</v>
      </c>
    </row>
    <row r="7" spans="1:11" x14ac:dyDescent="0.2">
      <c r="A7" s="49">
        <v>1</v>
      </c>
      <c r="B7" s="44">
        <v>229.91</v>
      </c>
      <c r="C7" s="44">
        <v>229.91</v>
      </c>
      <c r="D7" s="44">
        <v>229.91</v>
      </c>
      <c r="E7" s="44">
        <v>23</v>
      </c>
      <c r="F7" s="44">
        <v>185</v>
      </c>
      <c r="G7" s="44">
        <v>0</v>
      </c>
      <c r="H7" s="44">
        <f t="shared" ref="H7:H30" si="0">SUM(E7:G7)</f>
        <v>208</v>
      </c>
      <c r="I7" s="44">
        <f t="shared" ref="I7:I30" si="1">SUM(B7,H7)</f>
        <v>437.90999999999997</v>
      </c>
      <c r="J7" s="44">
        <f t="shared" ref="J7:J30" si="2">SUM(C7,H7)</f>
        <v>437.90999999999997</v>
      </c>
      <c r="K7" s="44">
        <f t="shared" ref="K7:K30" si="3">SUM(D7,H7)</f>
        <v>437.90999999999997</v>
      </c>
    </row>
    <row r="8" spans="1:11" x14ac:dyDescent="0.2">
      <c r="A8" s="14">
        <v>2</v>
      </c>
      <c r="B8" s="15">
        <f t="shared" ref="B8:B30" si="4">A8*$B$7</f>
        <v>459.82</v>
      </c>
      <c r="C8" s="15">
        <f>A8*$C$7</f>
        <v>459.82</v>
      </c>
      <c r="D8" s="15">
        <f>A8*$D$7</f>
        <v>459.82</v>
      </c>
      <c r="E8" s="15">
        <v>25</v>
      </c>
      <c r="F8" s="44">
        <v>220</v>
      </c>
      <c r="G8" s="15">
        <v>0</v>
      </c>
      <c r="H8" s="44">
        <f t="shared" si="0"/>
        <v>245</v>
      </c>
      <c r="I8" s="15">
        <f t="shared" si="1"/>
        <v>704.81999999999994</v>
      </c>
      <c r="J8" s="15">
        <f t="shared" si="2"/>
        <v>704.81999999999994</v>
      </c>
      <c r="K8" s="15">
        <f t="shared" si="3"/>
        <v>704.81999999999994</v>
      </c>
    </row>
    <row r="9" spans="1:11" x14ac:dyDescent="0.2">
      <c r="A9" s="14">
        <v>3</v>
      </c>
      <c r="B9" s="15">
        <f t="shared" si="4"/>
        <v>689.73</v>
      </c>
      <c r="C9" s="15">
        <f>A9*$C$7</f>
        <v>689.73</v>
      </c>
      <c r="D9" s="15">
        <f>A9*$D$7</f>
        <v>689.73</v>
      </c>
      <c r="E9" s="15">
        <v>27</v>
      </c>
      <c r="F9" s="44">
        <v>255</v>
      </c>
      <c r="G9" s="15">
        <v>0</v>
      </c>
      <c r="H9" s="44">
        <f t="shared" si="0"/>
        <v>282</v>
      </c>
      <c r="I9" s="15">
        <f t="shared" si="1"/>
        <v>971.73</v>
      </c>
      <c r="J9" s="15">
        <f t="shared" si="2"/>
        <v>971.73</v>
      </c>
      <c r="K9" s="15">
        <f t="shared" si="3"/>
        <v>971.73</v>
      </c>
    </row>
    <row r="10" spans="1:11" x14ac:dyDescent="0.2">
      <c r="A10" s="14">
        <v>4</v>
      </c>
      <c r="B10" s="15">
        <f t="shared" si="4"/>
        <v>919.64</v>
      </c>
      <c r="C10" s="15">
        <f>A10*$C$7</f>
        <v>919.64</v>
      </c>
      <c r="D10" s="15">
        <f>A10*$D$7</f>
        <v>919.64</v>
      </c>
      <c r="E10" s="15">
        <v>29</v>
      </c>
      <c r="F10" s="44">
        <v>290</v>
      </c>
      <c r="G10" s="15">
        <v>0</v>
      </c>
      <c r="H10" s="44">
        <f t="shared" si="0"/>
        <v>319</v>
      </c>
      <c r="I10" s="15">
        <f t="shared" si="1"/>
        <v>1238.6399999999999</v>
      </c>
      <c r="J10" s="15">
        <f t="shared" si="2"/>
        <v>1238.6399999999999</v>
      </c>
      <c r="K10" s="15">
        <f t="shared" si="3"/>
        <v>1238.6399999999999</v>
      </c>
    </row>
    <row r="11" spans="1:11" x14ac:dyDescent="0.2">
      <c r="A11" s="14">
        <v>5</v>
      </c>
      <c r="B11" s="15">
        <f t="shared" si="4"/>
        <v>1149.55</v>
      </c>
      <c r="C11" s="15">
        <f>A11*$C$7</f>
        <v>1149.55</v>
      </c>
      <c r="D11" s="15">
        <f>A11*$D$7</f>
        <v>1149.55</v>
      </c>
      <c r="E11" s="15">
        <v>31</v>
      </c>
      <c r="F11" s="44">
        <v>325</v>
      </c>
      <c r="G11" s="15">
        <v>0</v>
      </c>
      <c r="H11" s="44">
        <f t="shared" si="0"/>
        <v>356</v>
      </c>
      <c r="I11" s="15">
        <f t="shared" si="1"/>
        <v>1505.55</v>
      </c>
      <c r="J11" s="15">
        <f t="shared" si="2"/>
        <v>1505.55</v>
      </c>
      <c r="K11" s="15">
        <f t="shared" si="3"/>
        <v>1505.55</v>
      </c>
    </row>
    <row r="12" spans="1:11" x14ac:dyDescent="0.2">
      <c r="A12" s="14">
        <v>6</v>
      </c>
      <c r="B12" s="15">
        <f t="shared" si="4"/>
        <v>1379.46</v>
      </c>
      <c r="C12" s="15">
        <f>A12*$C$7</f>
        <v>1379.46</v>
      </c>
      <c r="D12" s="15">
        <f>A12*$D$7</f>
        <v>1379.46</v>
      </c>
      <c r="E12" s="15">
        <v>33</v>
      </c>
      <c r="F12" s="15">
        <v>360</v>
      </c>
      <c r="G12" s="15">
        <v>165</v>
      </c>
      <c r="H12" s="44">
        <f t="shared" si="0"/>
        <v>558</v>
      </c>
      <c r="I12" s="15">
        <f t="shared" si="1"/>
        <v>1937.46</v>
      </c>
      <c r="J12" s="15">
        <f t="shared" si="2"/>
        <v>1937.46</v>
      </c>
      <c r="K12" s="15">
        <f t="shared" si="3"/>
        <v>1937.46</v>
      </c>
    </row>
    <row r="13" spans="1:11" x14ac:dyDescent="0.2">
      <c r="A13" s="14">
        <v>7</v>
      </c>
      <c r="B13" s="15">
        <f t="shared" si="4"/>
        <v>1609.37</v>
      </c>
      <c r="C13" s="15">
        <f t="shared" ref="C13:C30" si="5">A13*344.87</f>
        <v>2414.09</v>
      </c>
      <c r="D13" s="15">
        <f t="shared" ref="D13:D30" si="6">A13*731.81</f>
        <v>5122.67</v>
      </c>
      <c r="E13" s="15">
        <v>35</v>
      </c>
      <c r="F13" s="15">
        <v>360</v>
      </c>
      <c r="G13" s="15">
        <v>165</v>
      </c>
      <c r="H13" s="44">
        <f t="shared" si="0"/>
        <v>560</v>
      </c>
      <c r="I13" s="15">
        <f t="shared" si="1"/>
        <v>2169.37</v>
      </c>
      <c r="J13" s="15">
        <f t="shared" si="2"/>
        <v>2974.09</v>
      </c>
      <c r="K13" s="15">
        <f t="shared" si="3"/>
        <v>5682.67</v>
      </c>
    </row>
    <row r="14" spans="1:11" x14ac:dyDescent="0.2">
      <c r="A14" s="14">
        <v>8</v>
      </c>
      <c r="B14" s="15">
        <f t="shared" si="4"/>
        <v>1839.28</v>
      </c>
      <c r="C14" s="15">
        <f t="shared" si="5"/>
        <v>2758.96</v>
      </c>
      <c r="D14" s="15">
        <f t="shared" si="6"/>
        <v>5854.48</v>
      </c>
      <c r="E14" s="15">
        <v>37</v>
      </c>
      <c r="F14" s="15">
        <v>360</v>
      </c>
      <c r="G14" s="15">
        <v>165</v>
      </c>
      <c r="H14" s="44">
        <f t="shared" si="0"/>
        <v>562</v>
      </c>
      <c r="I14" s="15">
        <f t="shared" si="1"/>
        <v>2401.2799999999997</v>
      </c>
      <c r="J14" s="15">
        <f t="shared" si="2"/>
        <v>3320.96</v>
      </c>
      <c r="K14" s="15">
        <f t="shared" si="3"/>
        <v>6416.48</v>
      </c>
    </row>
    <row r="15" spans="1:11" x14ac:dyDescent="0.2">
      <c r="A15" s="14">
        <v>9</v>
      </c>
      <c r="B15" s="15">
        <f t="shared" si="4"/>
        <v>2069.19</v>
      </c>
      <c r="C15" s="15">
        <f t="shared" si="5"/>
        <v>3103.83</v>
      </c>
      <c r="D15" s="15">
        <f t="shared" si="6"/>
        <v>6586.2899999999991</v>
      </c>
      <c r="E15" s="15">
        <v>39</v>
      </c>
      <c r="F15" s="15">
        <v>360</v>
      </c>
      <c r="G15" s="15">
        <v>165</v>
      </c>
      <c r="H15" s="44">
        <f t="shared" si="0"/>
        <v>564</v>
      </c>
      <c r="I15" s="15">
        <f t="shared" si="1"/>
        <v>2633.19</v>
      </c>
      <c r="J15" s="15">
        <f t="shared" si="2"/>
        <v>3667.83</v>
      </c>
      <c r="K15" s="15">
        <f t="shared" si="3"/>
        <v>7150.2899999999991</v>
      </c>
    </row>
    <row r="16" spans="1:11" x14ac:dyDescent="0.2">
      <c r="A16" s="14">
        <v>10</v>
      </c>
      <c r="B16" s="15">
        <f t="shared" si="4"/>
        <v>2299.1</v>
      </c>
      <c r="C16" s="15">
        <f t="shared" si="5"/>
        <v>3448.7</v>
      </c>
      <c r="D16" s="15">
        <f t="shared" si="6"/>
        <v>7318.0999999999995</v>
      </c>
      <c r="E16" s="15">
        <v>41</v>
      </c>
      <c r="F16" s="15">
        <v>360</v>
      </c>
      <c r="G16" s="15">
        <v>165</v>
      </c>
      <c r="H16" s="44">
        <f t="shared" si="0"/>
        <v>566</v>
      </c>
      <c r="I16" s="15">
        <f t="shared" si="1"/>
        <v>2865.1</v>
      </c>
      <c r="J16" s="15">
        <f t="shared" si="2"/>
        <v>4014.7</v>
      </c>
      <c r="K16" s="15">
        <f t="shared" si="3"/>
        <v>7884.0999999999995</v>
      </c>
    </row>
    <row r="17" spans="1:11" x14ac:dyDescent="0.2">
      <c r="A17" s="14">
        <v>11</v>
      </c>
      <c r="B17" s="15">
        <f t="shared" si="4"/>
        <v>2529.0099999999998</v>
      </c>
      <c r="C17" s="15">
        <f t="shared" si="5"/>
        <v>3793.57</v>
      </c>
      <c r="D17" s="15">
        <f t="shared" si="6"/>
        <v>8049.91</v>
      </c>
      <c r="E17" s="15">
        <v>43</v>
      </c>
      <c r="F17" s="15">
        <v>360</v>
      </c>
      <c r="G17" s="15">
        <v>165</v>
      </c>
      <c r="H17" s="44">
        <f t="shared" si="0"/>
        <v>568</v>
      </c>
      <c r="I17" s="15">
        <f t="shared" si="1"/>
        <v>3097.0099999999998</v>
      </c>
      <c r="J17" s="15">
        <f t="shared" si="2"/>
        <v>4361.57</v>
      </c>
      <c r="K17" s="15">
        <f t="shared" si="3"/>
        <v>8617.91</v>
      </c>
    </row>
    <row r="18" spans="1:11" x14ac:dyDescent="0.2">
      <c r="A18" s="14">
        <v>12</v>
      </c>
      <c r="B18" s="15">
        <f t="shared" si="4"/>
        <v>2758.92</v>
      </c>
      <c r="C18" s="15">
        <f t="shared" si="5"/>
        <v>4138.4400000000005</v>
      </c>
      <c r="D18" s="15">
        <f t="shared" si="6"/>
        <v>8781.7199999999993</v>
      </c>
      <c r="E18" s="15">
        <v>45</v>
      </c>
      <c r="F18" s="15">
        <v>360</v>
      </c>
      <c r="G18" s="15">
        <v>165</v>
      </c>
      <c r="H18" s="44">
        <f t="shared" si="0"/>
        <v>570</v>
      </c>
      <c r="I18" s="15">
        <f t="shared" si="1"/>
        <v>3328.92</v>
      </c>
      <c r="J18" s="15">
        <f t="shared" si="2"/>
        <v>4708.4400000000005</v>
      </c>
      <c r="K18" s="15">
        <f t="shared" si="3"/>
        <v>9351.7199999999993</v>
      </c>
    </row>
    <row r="19" spans="1:11" x14ac:dyDescent="0.2">
      <c r="A19" s="14">
        <v>13</v>
      </c>
      <c r="B19" s="15">
        <f t="shared" si="4"/>
        <v>2988.83</v>
      </c>
      <c r="C19" s="15">
        <f t="shared" si="5"/>
        <v>4483.3100000000004</v>
      </c>
      <c r="D19" s="15">
        <f t="shared" si="6"/>
        <v>9513.5299999999988</v>
      </c>
      <c r="E19" s="15">
        <v>45</v>
      </c>
      <c r="F19" s="15">
        <v>360</v>
      </c>
      <c r="G19" s="15">
        <v>165</v>
      </c>
      <c r="H19" s="44">
        <f t="shared" si="0"/>
        <v>570</v>
      </c>
      <c r="I19" s="15">
        <f t="shared" si="1"/>
        <v>3558.83</v>
      </c>
      <c r="J19" s="15">
        <f t="shared" si="2"/>
        <v>5053.3100000000004</v>
      </c>
      <c r="K19" s="15">
        <f t="shared" si="3"/>
        <v>10083.529999999999</v>
      </c>
    </row>
    <row r="20" spans="1:11" x14ac:dyDescent="0.2">
      <c r="A20" s="14">
        <v>14</v>
      </c>
      <c r="B20" s="15">
        <f t="shared" si="4"/>
        <v>3218.74</v>
      </c>
      <c r="C20" s="15">
        <f t="shared" si="5"/>
        <v>4828.18</v>
      </c>
      <c r="D20" s="15">
        <f t="shared" si="6"/>
        <v>10245.34</v>
      </c>
      <c r="E20" s="15">
        <v>45</v>
      </c>
      <c r="F20" s="15">
        <v>360</v>
      </c>
      <c r="G20" s="15">
        <v>165</v>
      </c>
      <c r="H20" s="44">
        <f t="shared" si="0"/>
        <v>570</v>
      </c>
      <c r="I20" s="15">
        <f t="shared" si="1"/>
        <v>3788.74</v>
      </c>
      <c r="J20" s="15">
        <f t="shared" si="2"/>
        <v>5398.18</v>
      </c>
      <c r="K20" s="15">
        <f t="shared" si="3"/>
        <v>10815.34</v>
      </c>
    </row>
    <row r="21" spans="1:11" x14ac:dyDescent="0.2">
      <c r="A21" s="14">
        <v>15</v>
      </c>
      <c r="B21" s="15">
        <f t="shared" si="4"/>
        <v>3448.65</v>
      </c>
      <c r="C21" s="15">
        <f t="shared" si="5"/>
        <v>5173.05</v>
      </c>
      <c r="D21" s="15">
        <f t="shared" si="6"/>
        <v>10977.15</v>
      </c>
      <c r="E21" s="15">
        <v>45</v>
      </c>
      <c r="F21" s="15">
        <v>360</v>
      </c>
      <c r="G21" s="15">
        <v>165</v>
      </c>
      <c r="H21" s="44">
        <f t="shared" si="0"/>
        <v>570</v>
      </c>
      <c r="I21" s="15">
        <f t="shared" si="1"/>
        <v>4018.65</v>
      </c>
      <c r="J21" s="15">
        <f t="shared" si="2"/>
        <v>5743.05</v>
      </c>
      <c r="K21" s="15">
        <f t="shared" si="3"/>
        <v>11547.15</v>
      </c>
    </row>
    <row r="22" spans="1:11" x14ac:dyDescent="0.2">
      <c r="A22" s="14">
        <v>16</v>
      </c>
      <c r="B22" s="15">
        <f t="shared" si="4"/>
        <v>3678.56</v>
      </c>
      <c r="C22" s="15">
        <f t="shared" si="5"/>
        <v>5517.92</v>
      </c>
      <c r="D22" s="15">
        <f t="shared" si="6"/>
        <v>11708.96</v>
      </c>
      <c r="E22" s="15">
        <v>45</v>
      </c>
      <c r="F22" s="15">
        <v>360</v>
      </c>
      <c r="G22" s="15">
        <v>165</v>
      </c>
      <c r="H22" s="44">
        <f t="shared" si="0"/>
        <v>570</v>
      </c>
      <c r="I22" s="15">
        <f t="shared" si="1"/>
        <v>4248.5599999999995</v>
      </c>
      <c r="J22" s="15">
        <f t="shared" si="2"/>
        <v>6087.92</v>
      </c>
      <c r="K22" s="15">
        <f t="shared" si="3"/>
        <v>12278.96</v>
      </c>
    </row>
    <row r="23" spans="1:11" x14ac:dyDescent="0.2">
      <c r="A23" s="14">
        <v>17</v>
      </c>
      <c r="B23" s="15">
        <f t="shared" si="4"/>
        <v>3908.47</v>
      </c>
      <c r="C23" s="15">
        <f t="shared" si="5"/>
        <v>5862.79</v>
      </c>
      <c r="D23" s="15">
        <f t="shared" si="6"/>
        <v>12440.769999999999</v>
      </c>
      <c r="E23" s="15">
        <v>45</v>
      </c>
      <c r="F23" s="15">
        <v>360</v>
      </c>
      <c r="G23" s="15">
        <v>165</v>
      </c>
      <c r="H23" s="44">
        <f t="shared" si="0"/>
        <v>570</v>
      </c>
      <c r="I23" s="15">
        <f t="shared" si="1"/>
        <v>4478.4699999999993</v>
      </c>
      <c r="J23" s="15">
        <f t="shared" si="2"/>
        <v>6432.79</v>
      </c>
      <c r="K23" s="15">
        <f t="shared" si="3"/>
        <v>13010.769999999999</v>
      </c>
    </row>
    <row r="24" spans="1:11" x14ac:dyDescent="0.2">
      <c r="A24" s="14">
        <v>18</v>
      </c>
      <c r="B24" s="15">
        <f t="shared" si="4"/>
        <v>4138.38</v>
      </c>
      <c r="C24" s="15">
        <f t="shared" si="5"/>
        <v>6207.66</v>
      </c>
      <c r="D24" s="15">
        <f t="shared" si="6"/>
        <v>13172.579999999998</v>
      </c>
      <c r="E24" s="15">
        <v>45</v>
      </c>
      <c r="F24" s="15">
        <v>360</v>
      </c>
      <c r="G24" s="15">
        <v>165</v>
      </c>
      <c r="H24" s="44">
        <f t="shared" si="0"/>
        <v>570</v>
      </c>
      <c r="I24" s="15">
        <f t="shared" si="1"/>
        <v>4708.38</v>
      </c>
      <c r="J24" s="15">
        <f t="shared" si="2"/>
        <v>6777.66</v>
      </c>
      <c r="K24" s="15">
        <f t="shared" si="3"/>
        <v>13742.579999999998</v>
      </c>
    </row>
    <row r="25" spans="1:11" x14ac:dyDescent="0.2">
      <c r="A25" s="14">
        <v>19</v>
      </c>
      <c r="B25" s="15">
        <f t="shared" si="4"/>
        <v>4368.29</v>
      </c>
      <c r="C25" s="15">
        <f t="shared" si="5"/>
        <v>6552.53</v>
      </c>
      <c r="D25" s="15">
        <f t="shared" si="6"/>
        <v>13904.39</v>
      </c>
      <c r="E25" s="15">
        <v>45</v>
      </c>
      <c r="F25" s="15">
        <v>360</v>
      </c>
      <c r="G25" s="15">
        <v>165</v>
      </c>
      <c r="H25" s="44">
        <f t="shared" si="0"/>
        <v>570</v>
      </c>
      <c r="I25" s="15">
        <f t="shared" si="1"/>
        <v>4938.29</v>
      </c>
      <c r="J25" s="15">
        <f t="shared" si="2"/>
        <v>7122.53</v>
      </c>
      <c r="K25" s="15">
        <f t="shared" si="3"/>
        <v>14474.39</v>
      </c>
    </row>
    <row r="26" spans="1:11" x14ac:dyDescent="0.2">
      <c r="A26" s="14">
        <v>20</v>
      </c>
      <c r="B26" s="15">
        <f t="shared" si="4"/>
        <v>4598.2</v>
      </c>
      <c r="C26" s="15">
        <f t="shared" si="5"/>
        <v>6897.4</v>
      </c>
      <c r="D26" s="15">
        <f t="shared" si="6"/>
        <v>14636.199999999999</v>
      </c>
      <c r="E26" s="15">
        <v>45</v>
      </c>
      <c r="F26" s="15">
        <v>360</v>
      </c>
      <c r="G26" s="15">
        <v>165</v>
      </c>
      <c r="H26" s="44">
        <f t="shared" si="0"/>
        <v>570</v>
      </c>
      <c r="I26" s="15">
        <f t="shared" si="1"/>
        <v>5168.2</v>
      </c>
      <c r="J26" s="15">
        <f t="shared" si="2"/>
        <v>7467.4</v>
      </c>
      <c r="K26" s="15">
        <f t="shared" si="3"/>
        <v>15206.199999999999</v>
      </c>
    </row>
    <row r="27" spans="1:11" x14ac:dyDescent="0.2">
      <c r="A27" s="14">
        <v>21</v>
      </c>
      <c r="B27" s="15">
        <f t="shared" si="4"/>
        <v>4828.1099999999997</v>
      </c>
      <c r="C27" s="15">
        <f t="shared" si="5"/>
        <v>7242.27</v>
      </c>
      <c r="D27" s="15">
        <f t="shared" si="6"/>
        <v>15368.009999999998</v>
      </c>
      <c r="E27" s="15">
        <v>45</v>
      </c>
      <c r="F27" s="15">
        <v>360</v>
      </c>
      <c r="G27" s="15">
        <v>165</v>
      </c>
      <c r="H27" s="44">
        <f t="shared" si="0"/>
        <v>570</v>
      </c>
      <c r="I27" s="15">
        <f t="shared" si="1"/>
        <v>5398.11</v>
      </c>
      <c r="J27" s="15">
        <f t="shared" si="2"/>
        <v>7812.27</v>
      </c>
      <c r="K27" s="15">
        <f t="shared" si="3"/>
        <v>15938.009999999998</v>
      </c>
    </row>
    <row r="28" spans="1:11" x14ac:dyDescent="0.2">
      <c r="A28" s="14">
        <v>22</v>
      </c>
      <c r="B28" s="15">
        <f t="shared" si="4"/>
        <v>5058.0199999999995</v>
      </c>
      <c r="C28" s="15">
        <f t="shared" si="5"/>
        <v>7587.14</v>
      </c>
      <c r="D28" s="15">
        <f t="shared" si="6"/>
        <v>16099.82</v>
      </c>
      <c r="E28" s="15">
        <v>45</v>
      </c>
      <c r="F28" s="15">
        <v>360</v>
      </c>
      <c r="G28" s="15">
        <v>165</v>
      </c>
      <c r="H28" s="44">
        <f t="shared" si="0"/>
        <v>570</v>
      </c>
      <c r="I28" s="15">
        <f t="shared" si="1"/>
        <v>5628.0199999999995</v>
      </c>
      <c r="J28" s="15">
        <f t="shared" si="2"/>
        <v>8157.14</v>
      </c>
      <c r="K28" s="15">
        <f t="shared" si="3"/>
        <v>16669.82</v>
      </c>
    </row>
    <row r="29" spans="1:11" x14ac:dyDescent="0.2">
      <c r="A29" s="14">
        <v>23</v>
      </c>
      <c r="B29" s="15">
        <f t="shared" si="4"/>
        <v>5287.93</v>
      </c>
      <c r="C29" s="15">
        <f t="shared" si="5"/>
        <v>7932.01</v>
      </c>
      <c r="D29" s="15">
        <f t="shared" si="6"/>
        <v>16831.629999999997</v>
      </c>
      <c r="E29" s="15">
        <v>45</v>
      </c>
      <c r="F29" s="15">
        <v>360</v>
      </c>
      <c r="G29" s="15">
        <v>165</v>
      </c>
      <c r="H29" s="44">
        <f t="shared" si="0"/>
        <v>570</v>
      </c>
      <c r="I29" s="15">
        <f t="shared" si="1"/>
        <v>5857.93</v>
      </c>
      <c r="J29" s="15">
        <f t="shared" si="2"/>
        <v>8502.01</v>
      </c>
      <c r="K29" s="15">
        <f t="shared" si="3"/>
        <v>17401.629999999997</v>
      </c>
    </row>
    <row r="30" spans="1:11" x14ac:dyDescent="0.2">
      <c r="A30" s="14">
        <v>24</v>
      </c>
      <c r="B30" s="15">
        <f t="shared" si="4"/>
        <v>5517.84</v>
      </c>
      <c r="C30" s="15">
        <f t="shared" si="5"/>
        <v>8276.880000000001</v>
      </c>
      <c r="D30" s="15">
        <f t="shared" si="6"/>
        <v>17563.439999999999</v>
      </c>
      <c r="E30" s="15">
        <v>45</v>
      </c>
      <c r="F30" s="15">
        <v>360</v>
      </c>
      <c r="G30" s="15">
        <v>165</v>
      </c>
      <c r="H30" s="44">
        <f t="shared" si="0"/>
        <v>570</v>
      </c>
      <c r="I30" s="15">
        <f t="shared" si="1"/>
        <v>6087.84</v>
      </c>
      <c r="J30" s="15">
        <f t="shared" si="2"/>
        <v>8846.880000000001</v>
      </c>
      <c r="K30" s="15">
        <f t="shared" si="3"/>
        <v>18133.439999999999</v>
      </c>
    </row>
    <row r="31" spans="1:1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">
      <c r="A33" s="27"/>
      <c r="B33" s="27" t="s">
        <v>43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">
      <c r="A34" s="5"/>
      <c r="B34" s="60" t="s">
        <v>13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5"/>
      <c r="B35" s="27" t="s">
        <v>26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5"/>
      <c r="B36" s="27" t="s">
        <v>44</v>
      </c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5"/>
      <c r="B37" s="27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27"/>
      <c r="B38" s="27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5"/>
      <c r="B39" s="81"/>
      <c r="C39" s="113" t="s">
        <v>14</v>
      </c>
      <c r="D39" s="113"/>
      <c r="E39" s="113"/>
      <c r="F39" s="113"/>
      <c r="G39" s="5"/>
      <c r="H39" s="5"/>
      <c r="I39" s="5"/>
      <c r="J39" s="5"/>
      <c r="K39" s="5"/>
    </row>
    <row r="40" spans="1:11" x14ac:dyDescent="0.2">
      <c r="A40" s="5"/>
      <c r="B40" s="81"/>
      <c r="C40" s="113" t="s">
        <v>15</v>
      </c>
      <c r="D40" s="113"/>
      <c r="E40" s="113"/>
      <c r="F40" s="113"/>
      <c r="G40" s="5"/>
      <c r="H40" s="5"/>
      <c r="I40" s="5"/>
      <c r="J40" s="5"/>
      <c r="K40" s="5"/>
    </row>
    <row r="41" spans="1:11" x14ac:dyDescent="0.2">
      <c r="A41" s="5"/>
      <c r="B41" s="81"/>
      <c r="C41" s="100" t="s">
        <v>16</v>
      </c>
      <c r="D41" s="100" t="s">
        <v>17</v>
      </c>
      <c r="E41" s="100" t="s">
        <v>18</v>
      </c>
      <c r="F41" s="100" t="s">
        <v>19</v>
      </c>
      <c r="G41" s="5"/>
      <c r="H41" s="5"/>
      <c r="I41" s="5"/>
      <c r="J41" s="5"/>
      <c r="K41" s="5"/>
    </row>
    <row r="42" spans="1:11" x14ac:dyDescent="0.2">
      <c r="A42" s="5"/>
      <c r="B42" s="81" t="s">
        <v>20</v>
      </c>
      <c r="C42" s="83">
        <v>580</v>
      </c>
      <c r="D42" s="83">
        <v>377</v>
      </c>
      <c r="E42" s="83">
        <v>377</v>
      </c>
      <c r="F42" s="83">
        <v>305</v>
      </c>
      <c r="G42" s="5"/>
      <c r="H42" s="5"/>
      <c r="I42" s="5"/>
      <c r="J42" s="5"/>
      <c r="K42" s="5"/>
    </row>
    <row r="43" spans="1:11" x14ac:dyDescent="0.2">
      <c r="A43" s="5"/>
      <c r="B43" s="81" t="s">
        <v>21</v>
      </c>
      <c r="C43" s="83">
        <v>716</v>
      </c>
      <c r="D43" s="83">
        <v>466</v>
      </c>
      <c r="E43" s="83">
        <v>466</v>
      </c>
      <c r="F43" s="83">
        <v>377</v>
      </c>
      <c r="G43" s="5"/>
      <c r="H43" s="5"/>
      <c r="I43" s="5"/>
      <c r="J43" s="5"/>
      <c r="K43" s="5"/>
    </row>
    <row r="44" spans="1:11" x14ac:dyDescent="0.2">
      <c r="A44" s="5"/>
      <c r="B44" s="81" t="s">
        <v>22</v>
      </c>
      <c r="C44" s="84">
        <v>1289</v>
      </c>
      <c r="D44" s="83">
        <v>839</v>
      </c>
      <c r="E44" s="83">
        <v>839</v>
      </c>
      <c r="F44" s="83">
        <v>679</v>
      </c>
      <c r="G44" s="5"/>
      <c r="H44" s="5"/>
      <c r="I44" s="5"/>
      <c r="J44" s="5"/>
      <c r="K44" s="5"/>
    </row>
    <row r="45" spans="1:11" x14ac:dyDescent="0.2">
      <c r="A45" s="5"/>
      <c r="B45" s="81" t="s">
        <v>23</v>
      </c>
      <c r="C45" s="85">
        <v>2721</v>
      </c>
      <c r="D45" s="85">
        <v>1772</v>
      </c>
      <c r="E45" s="85">
        <v>1772</v>
      </c>
      <c r="F45" s="85">
        <v>1435</v>
      </c>
      <c r="G45" s="5"/>
      <c r="H45" s="5"/>
      <c r="I45" s="5"/>
      <c r="J45" s="5"/>
      <c r="K45" s="5"/>
    </row>
    <row r="46" spans="1:11" x14ac:dyDescent="0.2">
      <c r="B46" s="81" t="s">
        <v>23</v>
      </c>
      <c r="C46" s="85">
        <v>2721</v>
      </c>
      <c r="D46" s="85">
        <v>1772</v>
      </c>
      <c r="E46" s="85">
        <v>1772</v>
      </c>
      <c r="F46" s="85">
        <v>1435</v>
      </c>
      <c r="G46" s="5"/>
      <c r="H46" s="5"/>
      <c r="I46" s="5"/>
      <c r="J46" s="5"/>
      <c r="K46" s="5"/>
    </row>
    <row r="47" spans="1:1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</row>
  </sheetData>
  <mergeCells count="6">
    <mergeCell ref="C40:F40"/>
    <mergeCell ref="C39:F39"/>
    <mergeCell ref="E4:G4"/>
    <mergeCell ref="G5:G6"/>
    <mergeCell ref="E5:E6"/>
    <mergeCell ref="F5:F6"/>
  </mergeCells>
  <pageMargins left="0.2" right="0.2" top="0.2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activeCell="D13" sqref="D13:D30"/>
    </sheetView>
  </sheetViews>
  <sheetFormatPr defaultRowHeight="12.75" x14ac:dyDescent="0.2"/>
  <cols>
    <col min="1" max="1" width="10.7109375" customWidth="1"/>
    <col min="2" max="4" width="12.28515625" customWidth="1"/>
    <col min="5" max="8" width="10.7109375" customWidth="1"/>
    <col min="9" max="11" width="12.28515625" customWidth="1"/>
  </cols>
  <sheetData>
    <row r="1" spans="1:11" ht="18.75" x14ac:dyDescent="0.3">
      <c r="A1" s="1" t="s">
        <v>37</v>
      </c>
      <c r="B1" s="2"/>
      <c r="C1" s="2"/>
      <c r="D1" s="2"/>
      <c r="E1" s="3"/>
      <c r="F1" s="4"/>
      <c r="G1" s="4"/>
      <c r="H1" s="4"/>
      <c r="I1" s="4"/>
      <c r="J1" s="4"/>
      <c r="K1" s="4"/>
    </row>
    <row r="2" spans="1:1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">
      <c r="A4" s="95"/>
      <c r="B4" s="96" t="s">
        <v>5</v>
      </c>
      <c r="C4" s="96"/>
      <c r="D4" s="96"/>
      <c r="E4" s="114" t="s">
        <v>8</v>
      </c>
      <c r="F4" s="115"/>
      <c r="G4" s="116"/>
      <c r="H4" s="25"/>
      <c r="I4" s="25" t="s">
        <v>9</v>
      </c>
      <c r="J4" s="25" t="s">
        <v>9</v>
      </c>
      <c r="K4" s="25" t="s">
        <v>9</v>
      </c>
    </row>
    <row r="5" spans="1:11" ht="12.75" customHeight="1" x14ac:dyDescent="0.2">
      <c r="A5" s="95" t="s">
        <v>0</v>
      </c>
      <c r="B5" s="97" t="s">
        <v>32</v>
      </c>
      <c r="C5" s="97" t="s">
        <v>46</v>
      </c>
      <c r="D5" s="97" t="s">
        <v>47</v>
      </c>
      <c r="E5" s="117" t="s">
        <v>6</v>
      </c>
      <c r="F5" s="124" t="s">
        <v>7</v>
      </c>
      <c r="G5" s="119" t="s">
        <v>48</v>
      </c>
      <c r="H5" s="24" t="s">
        <v>9</v>
      </c>
      <c r="I5" s="24" t="s">
        <v>10</v>
      </c>
      <c r="J5" s="24" t="s">
        <v>10</v>
      </c>
      <c r="K5" s="24" t="s">
        <v>10</v>
      </c>
    </row>
    <row r="6" spans="1:11" x14ac:dyDescent="0.2">
      <c r="A6" s="95" t="s">
        <v>1</v>
      </c>
      <c r="B6" s="97" t="s">
        <v>2</v>
      </c>
      <c r="C6" s="97" t="s">
        <v>3</v>
      </c>
      <c r="D6" s="97" t="s">
        <v>4</v>
      </c>
      <c r="E6" s="118"/>
      <c r="F6" s="125"/>
      <c r="G6" s="120"/>
      <c r="H6" s="12" t="s">
        <v>8</v>
      </c>
      <c r="I6" s="12" t="s">
        <v>2</v>
      </c>
      <c r="J6" s="12" t="s">
        <v>3</v>
      </c>
      <c r="K6" s="12" t="s">
        <v>11</v>
      </c>
    </row>
    <row r="7" spans="1:11" x14ac:dyDescent="0.2">
      <c r="A7" s="49">
        <v>1</v>
      </c>
      <c r="B7" s="44">
        <v>229.91</v>
      </c>
      <c r="C7" s="44">
        <v>229.91</v>
      </c>
      <c r="D7" s="44">
        <v>229.91</v>
      </c>
      <c r="E7" s="44">
        <v>34</v>
      </c>
      <c r="F7" s="44">
        <v>70</v>
      </c>
      <c r="G7" s="44">
        <v>0</v>
      </c>
      <c r="H7" s="44">
        <f t="shared" ref="H7:H30" si="0">SUM(E7:G7)</f>
        <v>104</v>
      </c>
      <c r="I7" s="44">
        <f t="shared" ref="I7:I30" si="1">SUM(B7,H7)</f>
        <v>333.90999999999997</v>
      </c>
      <c r="J7" s="44">
        <f t="shared" ref="J7:J30" si="2">SUM(C7,H7)</f>
        <v>333.90999999999997</v>
      </c>
      <c r="K7" s="44">
        <f t="shared" ref="K7:K30" si="3">SUM(D7,H7)</f>
        <v>333.90999999999997</v>
      </c>
    </row>
    <row r="8" spans="1:11" x14ac:dyDescent="0.2">
      <c r="A8" s="14">
        <v>2</v>
      </c>
      <c r="B8" s="15">
        <f t="shared" ref="B8:B30" si="4">A8*$B$7</f>
        <v>459.82</v>
      </c>
      <c r="C8" s="15">
        <f>A8*$C$7</f>
        <v>459.82</v>
      </c>
      <c r="D8" s="15">
        <f>A8*$D$7</f>
        <v>459.82</v>
      </c>
      <c r="E8" s="44">
        <v>34</v>
      </c>
      <c r="F8" s="44">
        <v>70</v>
      </c>
      <c r="G8" s="15">
        <v>0</v>
      </c>
      <c r="H8" s="44">
        <f t="shared" si="0"/>
        <v>104</v>
      </c>
      <c r="I8" s="15">
        <f t="shared" si="1"/>
        <v>563.81999999999994</v>
      </c>
      <c r="J8" s="15">
        <f t="shared" si="2"/>
        <v>563.81999999999994</v>
      </c>
      <c r="K8" s="15">
        <f t="shared" si="3"/>
        <v>563.81999999999994</v>
      </c>
    </row>
    <row r="9" spans="1:11" x14ac:dyDescent="0.2">
      <c r="A9" s="14">
        <v>3</v>
      </c>
      <c r="B9" s="15">
        <f t="shared" si="4"/>
        <v>689.73</v>
      </c>
      <c r="C9" s="15">
        <f>A9*$C$7</f>
        <v>689.73</v>
      </c>
      <c r="D9" s="15">
        <f>A9*$D$7</f>
        <v>689.73</v>
      </c>
      <c r="E9" s="44">
        <v>34</v>
      </c>
      <c r="F9" s="44">
        <v>70</v>
      </c>
      <c r="G9" s="15">
        <v>60</v>
      </c>
      <c r="H9" s="44">
        <f t="shared" si="0"/>
        <v>164</v>
      </c>
      <c r="I9" s="15">
        <f t="shared" si="1"/>
        <v>853.73</v>
      </c>
      <c r="J9" s="15">
        <f t="shared" si="2"/>
        <v>853.73</v>
      </c>
      <c r="K9" s="15">
        <f t="shared" si="3"/>
        <v>853.73</v>
      </c>
    </row>
    <row r="10" spans="1:11" x14ac:dyDescent="0.2">
      <c r="A10" s="14">
        <v>4</v>
      </c>
      <c r="B10" s="15">
        <f t="shared" si="4"/>
        <v>919.64</v>
      </c>
      <c r="C10" s="15">
        <f>A10*$C$7</f>
        <v>919.64</v>
      </c>
      <c r="D10" s="15">
        <f>A10*$D$7</f>
        <v>919.64</v>
      </c>
      <c r="E10" s="44">
        <v>34</v>
      </c>
      <c r="F10" s="44">
        <v>70</v>
      </c>
      <c r="G10" s="15">
        <v>60</v>
      </c>
      <c r="H10" s="44">
        <f t="shared" si="0"/>
        <v>164</v>
      </c>
      <c r="I10" s="15">
        <f t="shared" si="1"/>
        <v>1083.6399999999999</v>
      </c>
      <c r="J10" s="15">
        <f t="shared" si="2"/>
        <v>1083.6399999999999</v>
      </c>
      <c r="K10" s="15">
        <f t="shared" si="3"/>
        <v>1083.6399999999999</v>
      </c>
    </row>
    <row r="11" spans="1:11" x14ac:dyDescent="0.2">
      <c r="A11" s="14">
        <v>5</v>
      </c>
      <c r="B11" s="15">
        <f t="shared" si="4"/>
        <v>1149.55</v>
      </c>
      <c r="C11" s="15">
        <f>A11*$C$7</f>
        <v>1149.55</v>
      </c>
      <c r="D11" s="15">
        <f>A11*$D$7</f>
        <v>1149.55</v>
      </c>
      <c r="E11" s="44">
        <v>34</v>
      </c>
      <c r="F11" s="44">
        <v>70</v>
      </c>
      <c r="G11" s="15">
        <v>60</v>
      </c>
      <c r="H11" s="44">
        <f t="shared" si="0"/>
        <v>164</v>
      </c>
      <c r="I11" s="15">
        <f t="shared" si="1"/>
        <v>1313.55</v>
      </c>
      <c r="J11" s="15">
        <f t="shared" si="2"/>
        <v>1313.55</v>
      </c>
      <c r="K11" s="15">
        <f t="shared" si="3"/>
        <v>1313.55</v>
      </c>
    </row>
    <row r="12" spans="1:11" x14ac:dyDescent="0.2">
      <c r="A12" s="14">
        <v>6</v>
      </c>
      <c r="B12" s="15">
        <f t="shared" si="4"/>
        <v>1379.46</v>
      </c>
      <c r="C12" s="15">
        <f>A12*$C$7</f>
        <v>1379.46</v>
      </c>
      <c r="D12" s="15">
        <f>A12*$D$7</f>
        <v>1379.46</v>
      </c>
      <c r="E12" s="44">
        <v>34</v>
      </c>
      <c r="F12" s="44">
        <v>70</v>
      </c>
      <c r="G12" s="15">
        <v>60</v>
      </c>
      <c r="H12" s="44">
        <f t="shared" si="0"/>
        <v>164</v>
      </c>
      <c r="I12" s="15">
        <f t="shared" si="1"/>
        <v>1543.46</v>
      </c>
      <c r="J12" s="15">
        <f t="shared" si="2"/>
        <v>1543.46</v>
      </c>
      <c r="K12" s="15">
        <f t="shared" si="3"/>
        <v>1543.46</v>
      </c>
    </row>
    <row r="13" spans="1:11" x14ac:dyDescent="0.2">
      <c r="A13" s="14">
        <v>7</v>
      </c>
      <c r="B13" s="15">
        <f t="shared" si="4"/>
        <v>1609.37</v>
      </c>
      <c r="C13" s="15">
        <f t="shared" ref="C13:C30" si="5">A13*344.87</f>
        <v>2414.09</v>
      </c>
      <c r="D13" s="15">
        <f t="shared" ref="D13:D30" si="6">A13*731.81</f>
        <v>5122.67</v>
      </c>
      <c r="E13" s="44">
        <v>34</v>
      </c>
      <c r="F13" s="44">
        <v>70</v>
      </c>
      <c r="G13" s="15">
        <v>60</v>
      </c>
      <c r="H13" s="44">
        <f t="shared" si="0"/>
        <v>164</v>
      </c>
      <c r="I13" s="15">
        <f t="shared" si="1"/>
        <v>1773.37</v>
      </c>
      <c r="J13" s="15">
        <f t="shared" si="2"/>
        <v>2578.09</v>
      </c>
      <c r="K13" s="15">
        <f t="shared" si="3"/>
        <v>5286.67</v>
      </c>
    </row>
    <row r="14" spans="1:11" x14ac:dyDescent="0.2">
      <c r="A14" s="14">
        <v>8</v>
      </c>
      <c r="B14" s="15">
        <f t="shared" si="4"/>
        <v>1839.28</v>
      </c>
      <c r="C14" s="15">
        <f t="shared" si="5"/>
        <v>2758.96</v>
      </c>
      <c r="D14" s="15">
        <f t="shared" si="6"/>
        <v>5854.48</v>
      </c>
      <c r="E14" s="44">
        <v>34</v>
      </c>
      <c r="F14" s="44">
        <v>70</v>
      </c>
      <c r="G14" s="15">
        <v>60</v>
      </c>
      <c r="H14" s="44">
        <f t="shared" si="0"/>
        <v>164</v>
      </c>
      <c r="I14" s="15">
        <f t="shared" si="1"/>
        <v>2003.28</v>
      </c>
      <c r="J14" s="15">
        <f t="shared" si="2"/>
        <v>2922.96</v>
      </c>
      <c r="K14" s="15">
        <f t="shared" si="3"/>
        <v>6018.48</v>
      </c>
    </row>
    <row r="15" spans="1:11" x14ac:dyDescent="0.2">
      <c r="A15" s="14">
        <v>9</v>
      </c>
      <c r="B15" s="15">
        <f t="shared" si="4"/>
        <v>2069.19</v>
      </c>
      <c r="C15" s="15">
        <f t="shared" si="5"/>
        <v>3103.83</v>
      </c>
      <c r="D15" s="15">
        <f t="shared" si="6"/>
        <v>6586.2899999999991</v>
      </c>
      <c r="E15" s="44">
        <v>34</v>
      </c>
      <c r="F15" s="44">
        <v>70</v>
      </c>
      <c r="G15" s="15">
        <v>60</v>
      </c>
      <c r="H15" s="44">
        <f t="shared" si="0"/>
        <v>164</v>
      </c>
      <c r="I15" s="15">
        <f t="shared" si="1"/>
        <v>2233.19</v>
      </c>
      <c r="J15" s="15">
        <f t="shared" si="2"/>
        <v>3267.83</v>
      </c>
      <c r="K15" s="15">
        <f t="shared" si="3"/>
        <v>6750.2899999999991</v>
      </c>
    </row>
    <row r="16" spans="1:11" x14ac:dyDescent="0.2">
      <c r="A16" s="14">
        <v>10</v>
      </c>
      <c r="B16" s="15">
        <f t="shared" si="4"/>
        <v>2299.1</v>
      </c>
      <c r="C16" s="15">
        <f t="shared" si="5"/>
        <v>3448.7</v>
      </c>
      <c r="D16" s="15">
        <f t="shared" si="6"/>
        <v>7318.0999999999995</v>
      </c>
      <c r="E16" s="44">
        <v>34</v>
      </c>
      <c r="F16" s="44">
        <v>70</v>
      </c>
      <c r="G16" s="15">
        <v>60</v>
      </c>
      <c r="H16" s="44">
        <f t="shared" si="0"/>
        <v>164</v>
      </c>
      <c r="I16" s="15">
        <f t="shared" si="1"/>
        <v>2463.1</v>
      </c>
      <c r="J16" s="15">
        <f t="shared" si="2"/>
        <v>3612.7</v>
      </c>
      <c r="K16" s="15">
        <f t="shared" si="3"/>
        <v>7482.0999999999995</v>
      </c>
    </row>
    <row r="17" spans="1:11" x14ac:dyDescent="0.2">
      <c r="A17" s="14">
        <v>11</v>
      </c>
      <c r="B17" s="15">
        <f t="shared" si="4"/>
        <v>2529.0099999999998</v>
      </c>
      <c r="C17" s="15">
        <f t="shared" si="5"/>
        <v>3793.57</v>
      </c>
      <c r="D17" s="15">
        <f t="shared" si="6"/>
        <v>8049.91</v>
      </c>
      <c r="E17" s="44">
        <v>34</v>
      </c>
      <c r="F17" s="44">
        <v>70</v>
      </c>
      <c r="G17" s="15">
        <v>60</v>
      </c>
      <c r="H17" s="44">
        <f t="shared" si="0"/>
        <v>164</v>
      </c>
      <c r="I17" s="15">
        <f t="shared" si="1"/>
        <v>2693.0099999999998</v>
      </c>
      <c r="J17" s="15">
        <f t="shared" si="2"/>
        <v>3957.57</v>
      </c>
      <c r="K17" s="15">
        <f t="shared" si="3"/>
        <v>8213.91</v>
      </c>
    </row>
    <row r="18" spans="1:11" x14ac:dyDescent="0.2">
      <c r="A18" s="14">
        <v>12</v>
      </c>
      <c r="B18" s="15">
        <f t="shared" si="4"/>
        <v>2758.92</v>
      </c>
      <c r="C18" s="15">
        <f t="shared" si="5"/>
        <v>4138.4400000000005</v>
      </c>
      <c r="D18" s="15">
        <f t="shared" si="6"/>
        <v>8781.7199999999993</v>
      </c>
      <c r="E18" s="44">
        <v>34</v>
      </c>
      <c r="F18" s="44">
        <v>70</v>
      </c>
      <c r="G18" s="15">
        <v>60</v>
      </c>
      <c r="H18" s="44">
        <f t="shared" si="0"/>
        <v>164</v>
      </c>
      <c r="I18" s="15">
        <f t="shared" si="1"/>
        <v>2922.92</v>
      </c>
      <c r="J18" s="15">
        <f t="shared" si="2"/>
        <v>4302.4400000000005</v>
      </c>
      <c r="K18" s="15">
        <f t="shared" si="3"/>
        <v>8945.7199999999993</v>
      </c>
    </row>
    <row r="19" spans="1:11" x14ac:dyDescent="0.2">
      <c r="A19" s="14">
        <v>13</v>
      </c>
      <c r="B19" s="15">
        <f t="shared" si="4"/>
        <v>2988.83</v>
      </c>
      <c r="C19" s="15">
        <f t="shared" si="5"/>
        <v>4483.3100000000004</v>
      </c>
      <c r="D19" s="15">
        <f t="shared" si="6"/>
        <v>9513.5299999999988</v>
      </c>
      <c r="E19" s="44">
        <v>34</v>
      </c>
      <c r="F19" s="44">
        <v>70</v>
      </c>
      <c r="G19" s="15">
        <v>60</v>
      </c>
      <c r="H19" s="44">
        <f t="shared" si="0"/>
        <v>164</v>
      </c>
      <c r="I19" s="15">
        <f t="shared" si="1"/>
        <v>3152.83</v>
      </c>
      <c r="J19" s="15">
        <f t="shared" si="2"/>
        <v>4647.3100000000004</v>
      </c>
      <c r="K19" s="15">
        <f t="shared" si="3"/>
        <v>9677.5299999999988</v>
      </c>
    </row>
    <row r="20" spans="1:11" x14ac:dyDescent="0.2">
      <c r="A20" s="14">
        <v>14</v>
      </c>
      <c r="B20" s="15">
        <f t="shared" si="4"/>
        <v>3218.74</v>
      </c>
      <c r="C20" s="15">
        <f t="shared" si="5"/>
        <v>4828.18</v>
      </c>
      <c r="D20" s="15">
        <f t="shared" si="6"/>
        <v>10245.34</v>
      </c>
      <c r="E20" s="44">
        <v>34</v>
      </c>
      <c r="F20" s="44">
        <v>70</v>
      </c>
      <c r="G20" s="15">
        <v>60</v>
      </c>
      <c r="H20" s="44">
        <f t="shared" si="0"/>
        <v>164</v>
      </c>
      <c r="I20" s="15">
        <f t="shared" si="1"/>
        <v>3382.74</v>
      </c>
      <c r="J20" s="15">
        <f t="shared" si="2"/>
        <v>4992.18</v>
      </c>
      <c r="K20" s="15">
        <f t="shared" si="3"/>
        <v>10409.34</v>
      </c>
    </row>
    <row r="21" spans="1:11" x14ac:dyDescent="0.2">
      <c r="A21" s="14">
        <v>15</v>
      </c>
      <c r="B21" s="15">
        <f t="shared" si="4"/>
        <v>3448.65</v>
      </c>
      <c r="C21" s="15">
        <f t="shared" si="5"/>
        <v>5173.05</v>
      </c>
      <c r="D21" s="15">
        <f t="shared" si="6"/>
        <v>10977.15</v>
      </c>
      <c r="E21" s="44">
        <v>34</v>
      </c>
      <c r="F21" s="44">
        <v>70</v>
      </c>
      <c r="G21" s="15">
        <v>60</v>
      </c>
      <c r="H21" s="44">
        <f t="shared" si="0"/>
        <v>164</v>
      </c>
      <c r="I21" s="15">
        <f t="shared" si="1"/>
        <v>3612.65</v>
      </c>
      <c r="J21" s="15">
        <f t="shared" si="2"/>
        <v>5337.05</v>
      </c>
      <c r="K21" s="15">
        <f t="shared" si="3"/>
        <v>11141.15</v>
      </c>
    </row>
    <row r="22" spans="1:11" x14ac:dyDescent="0.2">
      <c r="A22" s="14">
        <v>16</v>
      </c>
      <c r="B22" s="15">
        <f t="shared" si="4"/>
        <v>3678.56</v>
      </c>
      <c r="C22" s="15">
        <f t="shared" si="5"/>
        <v>5517.92</v>
      </c>
      <c r="D22" s="15">
        <f t="shared" si="6"/>
        <v>11708.96</v>
      </c>
      <c r="E22" s="44">
        <v>34</v>
      </c>
      <c r="F22" s="44">
        <v>70</v>
      </c>
      <c r="G22" s="15">
        <v>60</v>
      </c>
      <c r="H22" s="44">
        <f t="shared" si="0"/>
        <v>164</v>
      </c>
      <c r="I22" s="15">
        <f t="shared" si="1"/>
        <v>3842.56</v>
      </c>
      <c r="J22" s="15">
        <f t="shared" si="2"/>
        <v>5681.92</v>
      </c>
      <c r="K22" s="15">
        <f t="shared" si="3"/>
        <v>11872.96</v>
      </c>
    </row>
    <row r="23" spans="1:11" x14ac:dyDescent="0.2">
      <c r="A23" s="14">
        <v>17</v>
      </c>
      <c r="B23" s="15">
        <f t="shared" si="4"/>
        <v>3908.47</v>
      </c>
      <c r="C23" s="15">
        <f t="shared" si="5"/>
        <v>5862.79</v>
      </c>
      <c r="D23" s="15">
        <f t="shared" si="6"/>
        <v>12440.769999999999</v>
      </c>
      <c r="E23" s="44">
        <v>34</v>
      </c>
      <c r="F23" s="44">
        <v>70</v>
      </c>
      <c r="G23" s="15">
        <v>60</v>
      </c>
      <c r="H23" s="44">
        <f t="shared" si="0"/>
        <v>164</v>
      </c>
      <c r="I23" s="15">
        <f t="shared" si="1"/>
        <v>4072.47</v>
      </c>
      <c r="J23" s="15">
        <f t="shared" si="2"/>
        <v>6026.79</v>
      </c>
      <c r="K23" s="15">
        <f t="shared" si="3"/>
        <v>12604.769999999999</v>
      </c>
    </row>
    <row r="24" spans="1:11" x14ac:dyDescent="0.2">
      <c r="A24" s="14">
        <v>18</v>
      </c>
      <c r="B24" s="15">
        <f t="shared" si="4"/>
        <v>4138.38</v>
      </c>
      <c r="C24" s="15">
        <f t="shared" si="5"/>
        <v>6207.66</v>
      </c>
      <c r="D24" s="15">
        <f t="shared" si="6"/>
        <v>13172.579999999998</v>
      </c>
      <c r="E24" s="44">
        <v>34</v>
      </c>
      <c r="F24" s="44">
        <v>70</v>
      </c>
      <c r="G24" s="15">
        <v>60</v>
      </c>
      <c r="H24" s="44">
        <f t="shared" si="0"/>
        <v>164</v>
      </c>
      <c r="I24" s="15">
        <f t="shared" si="1"/>
        <v>4302.38</v>
      </c>
      <c r="J24" s="15">
        <f t="shared" si="2"/>
        <v>6371.66</v>
      </c>
      <c r="K24" s="15">
        <f t="shared" si="3"/>
        <v>13336.579999999998</v>
      </c>
    </row>
    <row r="25" spans="1:11" x14ac:dyDescent="0.2">
      <c r="A25" s="14">
        <v>19</v>
      </c>
      <c r="B25" s="15">
        <f t="shared" si="4"/>
        <v>4368.29</v>
      </c>
      <c r="C25" s="15">
        <f t="shared" si="5"/>
        <v>6552.53</v>
      </c>
      <c r="D25" s="15">
        <f t="shared" si="6"/>
        <v>13904.39</v>
      </c>
      <c r="E25" s="44">
        <v>34</v>
      </c>
      <c r="F25" s="44">
        <v>70</v>
      </c>
      <c r="G25" s="15">
        <v>60</v>
      </c>
      <c r="H25" s="44">
        <f t="shared" si="0"/>
        <v>164</v>
      </c>
      <c r="I25" s="15">
        <f t="shared" si="1"/>
        <v>4532.29</v>
      </c>
      <c r="J25" s="15">
        <f t="shared" si="2"/>
        <v>6716.53</v>
      </c>
      <c r="K25" s="15">
        <f t="shared" si="3"/>
        <v>14068.39</v>
      </c>
    </row>
    <row r="26" spans="1:11" x14ac:dyDescent="0.2">
      <c r="A26" s="14">
        <v>20</v>
      </c>
      <c r="B26" s="15">
        <f t="shared" si="4"/>
        <v>4598.2</v>
      </c>
      <c r="C26" s="15">
        <f t="shared" si="5"/>
        <v>6897.4</v>
      </c>
      <c r="D26" s="15">
        <f t="shared" si="6"/>
        <v>14636.199999999999</v>
      </c>
      <c r="E26" s="44">
        <v>34</v>
      </c>
      <c r="F26" s="44">
        <v>70</v>
      </c>
      <c r="G26" s="15">
        <v>60</v>
      </c>
      <c r="H26" s="44">
        <f t="shared" si="0"/>
        <v>164</v>
      </c>
      <c r="I26" s="15">
        <f t="shared" si="1"/>
        <v>4762.2</v>
      </c>
      <c r="J26" s="15">
        <f t="shared" si="2"/>
        <v>7061.4</v>
      </c>
      <c r="K26" s="15">
        <f t="shared" si="3"/>
        <v>14800.199999999999</v>
      </c>
    </row>
    <row r="27" spans="1:11" x14ac:dyDescent="0.2">
      <c r="A27" s="14">
        <v>21</v>
      </c>
      <c r="B27" s="15">
        <f t="shared" si="4"/>
        <v>4828.1099999999997</v>
      </c>
      <c r="C27" s="15">
        <f t="shared" si="5"/>
        <v>7242.27</v>
      </c>
      <c r="D27" s="15">
        <f t="shared" si="6"/>
        <v>15368.009999999998</v>
      </c>
      <c r="E27" s="44">
        <v>34</v>
      </c>
      <c r="F27" s="44">
        <v>70</v>
      </c>
      <c r="G27" s="15">
        <v>60</v>
      </c>
      <c r="H27" s="44">
        <f t="shared" si="0"/>
        <v>164</v>
      </c>
      <c r="I27" s="15">
        <f t="shared" si="1"/>
        <v>4992.1099999999997</v>
      </c>
      <c r="J27" s="15">
        <f t="shared" si="2"/>
        <v>7406.27</v>
      </c>
      <c r="K27" s="15">
        <f t="shared" si="3"/>
        <v>15532.009999999998</v>
      </c>
    </row>
    <row r="28" spans="1:11" x14ac:dyDescent="0.2">
      <c r="A28" s="14">
        <v>22</v>
      </c>
      <c r="B28" s="15">
        <f t="shared" si="4"/>
        <v>5058.0199999999995</v>
      </c>
      <c r="C28" s="15">
        <f t="shared" si="5"/>
        <v>7587.14</v>
      </c>
      <c r="D28" s="15">
        <f t="shared" si="6"/>
        <v>16099.82</v>
      </c>
      <c r="E28" s="44">
        <v>34</v>
      </c>
      <c r="F28" s="44">
        <v>70</v>
      </c>
      <c r="G28" s="15">
        <v>60</v>
      </c>
      <c r="H28" s="44">
        <f t="shared" si="0"/>
        <v>164</v>
      </c>
      <c r="I28" s="15">
        <f t="shared" si="1"/>
        <v>5222.0199999999995</v>
      </c>
      <c r="J28" s="15">
        <f t="shared" si="2"/>
        <v>7751.14</v>
      </c>
      <c r="K28" s="15">
        <f t="shared" si="3"/>
        <v>16263.82</v>
      </c>
    </row>
    <row r="29" spans="1:11" x14ac:dyDescent="0.2">
      <c r="A29" s="14">
        <v>23</v>
      </c>
      <c r="B29" s="15">
        <f t="shared" si="4"/>
        <v>5287.93</v>
      </c>
      <c r="C29" s="15">
        <f t="shared" si="5"/>
        <v>7932.01</v>
      </c>
      <c r="D29" s="15">
        <f t="shared" si="6"/>
        <v>16831.629999999997</v>
      </c>
      <c r="E29" s="44">
        <v>34</v>
      </c>
      <c r="F29" s="44">
        <v>70</v>
      </c>
      <c r="G29" s="15">
        <v>60</v>
      </c>
      <c r="H29" s="44">
        <f t="shared" si="0"/>
        <v>164</v>
      </c>
      <c r="I29" s="15">
        <f t="shared" si="1"/>
        <v>5451.93</v>
      </c>
      <c r="J29" s="15">
        <f t="shared" si="2"/>
        <v>8096.01</v>
      </c>
      <c r="K29" s="15">
        <f t="shared" si="3"/>
        <v>16995.629999999997</v>
      </c>
    </row>
    <row r="30" spans="1:11" x14ac:dyDescent="0.2">
      <c r="A30" s="14">
        <v>24</v>
      </c>
      <c r="B30" s="15">
        <f t="shared" si="4"/>
        <v>5517.84</v>
      </c>
      <c r="C30" s="15">
        <f t="shared" si="5"/>
        <v>8276.880000000001</v>
      </c>
      <c r="D30" s="15">
        <f t="shared" si="6"/>
        <v>17563.439999999999</v>
      </c>
      <c r="E30" s="44">
        <v>34</v>
      </c>
      <c r="F30" s="44">
        <v>70</v>
      </c>
      <c r="G30" s="15">
        <v>60</v>
      </c>
      <c r="H30" s="44">
        <f t="shared" si="0"/>
        <v>164</v>
      </c>
      <c r="I30" s="15">
        <f t="shared" si="1"/>
        <v>5681.84</v>
      </c>
      <c r="J30" s="15">
        <f t="shared" si="2"/>
        <v>8440.880000000001</v>
      </c>
      <c r="K30" s="15">
        <f t="shared" si="3"/>
        <v>17727.439999999999</v>
      </c>
    </row>
    <row r="31" spans="1:1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">
      <c r="A33" s="27"/>
      <c r="B33" s="27" t="s">
        <v>45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">
      <c r="A34" s="5"/>
      <c r="B34" s="60" t="s">
        <v>13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5"/>
      <c r="B35" s="27" t="s">
        <v>26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5"/>
      <c r="B36" s="27" t="s">
        <v>44</v>
      </c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5"/>
      <c r="B37" s="27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27"/>
      <c r="B38" s="27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5"/>
      <c r="B39" s="81"/>
      <c r="C39" s="113" t="s">
        <v>14</v>
      </c>
      <c r="D39" s="113"/>
      <c r="E39" s="113"/>
      <c r="F39" s="113"/>
      <c r="G39" s="5"/>
      <c r="H39" s="5"/>
      <c r="I39" s="5"/>
      <c r="J39" s="5"/>
      <c r="K39" s="5"/>
    </row>
    <row r="40" spans="1:11" x14ac:dyDescent="0.2">
      <c r="A40" s="5"/>
      <c r="B40" s="81"/>
      <c r="C40" s="113" t="s">
        <v>15</v>
      </c>
      <c r="D40" s="113"/>
      <c r="E40" s="113"/>
      <c r="F40" s="113"/>
      <c r="G40" s="5"/>
      <c r="H40" s="5"/>
      <c r="I40" s="5"/>
      <c r="J40" s="5"/>
      <c r="K40" s="5"/>
    </row>
    <row r="41" spans="1:11" x14ac:dyDescent="0.2">
      <c r="A41" s="5"/>
      <c r="B41" s="81"/>
      <c r="C41" s="100" t="s">
        <v>16</v>
      </c>
      <c r="D41" s="100" t="s">
        <v>17</v>
      </c>
      <c r="E41" s="100" t="s">
        <v>18</v>
      </c>
      <c r="F41" s="100" t="s">
        <v>19</v>
      </c>
      <c r="G41" s="5"/>
      <c r="H41" s="5"/>
      <c r="I41" s="5"/>
      <c r="J41" s="5"/>
      <c r="K41" s="5"/>
    </row>
    <row r="42" spans="1:11" x14ac:dyDescent="0.2">
      <c r="A42" s="5"/>
      <c r="B42" s="81" t="s">
        <v>20</v>
      </c>
      <c r="C42" s="83">
        <v>580</v>
      </c>
      <c r="D42" s="83">
        <v>377</v>
      </c>
      <c r="E42" s="83">
        <v>377</v>
      </c>
      <c r="F42" s="83">
        <v>305</v>
      </c>
      <c r="G42" s="5"/>
      <c r="H42" s="5"/>
      <c r="I42" s="5"/>
      <c r="J42" s="5"/>
      <c r="K42" s="5"/>
    </row>
    <row r="43" spans="1:11" x14ac:dyDescent="0.2">
      <c r="A43" s="5"/>
      <c r="B43" s="81" t="s">
        <v>21</v>
      </c>
      <c r="C43" s="83">
        <v>716</v>
      </c>
      <c r="D43" s="83">
        <v>466</v>
      </c>
      <c r="E43" s="83">
        <v>466</v>
      </c>
      <c r="F43" s="83">
        <v>377</v>
      </c>
      <c r="G43" s="5"/>
      <c r="H43" s="5"/>
      <c r="I43" s="5"/>
      <c r="J43" s="5"/>
      <c r="K43" s="5"/>
    </row>
    <row r="44" spans="1:11" x14ac:dyDescent="0.2">
      <c r="A44" s="5"/>
      <c r="B44" s="81" t="s">
        <v>22</v>
      </c>
      <c r="C44" s="84">
        <v>1289</v>
      </c>
      <c r="D44" s="83">
        <v>839</v>
      </c>
      <c r="E44" s="83">
        <v>839</v>
      </c>
      <c r="F44" s="83">
        <v>679</v>
      </c>
      <c r="G44" s="5"/>
      <c r="H44" s="5"/>
      <c r="I44" s="5"/>
      <c r="J44" s="5"/>
      <c r="K44" s="5"/>
    </row>
    <row r="45" spans="1:11" x14ac:dyDescent="0.2">
      <c r="A45" s="5"/>
      <c r="B45" s="81" t="s">
        <v>23</v>
      </c>
      <c r="C45" s="85">
        <v>2721</v>
      </c>
      <c r="D45" s="85">
        <v>1772</v>
      </c>
      <c r="E45" s="85">
        <v>1772</v>
      </c>
      <c r="F45" s="85">
        <v>1435</v>
      </c>
      <c r="G45" s="5"/>
      <c r="H45" s="5"/>
      <c r="I45" s="5"/>
      <c r="J45" s="5"/>
      <c r="K45" s="5"/>
    </row>
    <row r="46" spans="1:11" x14ac:dyDescent="0.2">
      <c r="B46" s="81" t="s">
        <v>23</v>
      </c>
      <c r="C46" s="85">
        <v>2721</v>
      </c>
      <c r="D46" s="85">
        <v>1772</v>
      </c>
      <c r="E46" s="85">
        <v>1772</v>
      </c>
      <c r="F46" s="85">
        <v>1435</v>
      </c>
      <c r="G46" s="5"/>
      <c r="H46" s="5"/>
      <c r="I46" s="5"/>
      <c r="J46" s="5"/>
      <c r="K46" s="5"/>
    </row>
    <row r="47" spans="1:1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</row>
  </sheetData>
  <mergeCells count="6">
    <mergeCell ref="C40:F40"/>
    <mergeCell ref="E4:G4"/>
    <mergeCell ref="G5:G6"/>
    <mergeCell ref="E5:E6"/>
    <mergeCell ref="F5:F6"/>
    <mergeCell ref="C39:F39"/>
  </mergeCells>
  <pageMargins left="0.2" right="0.2" top="0.2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>
      <selection activeCell="B15" sqref="B15"/>
    </sheetView>
  </sheetViews>
  <sheetFormatPr defaultColWidth="9.140625" defaultRowHeight="12.75" x14ac:dyDescent="0.2"/>
  <cols>
    <col min="1" max="1" width="10.7109375" style="5" customWidth="1"/>
    <col min="2" max="3" width="12.28515625" style="5" customWidth="1"/>
    <col min="4" max="7" width="10.7109375" style="5" customWidth="1"/>
    <col min="8" max="9" width="12.28515625" style="5" customWidth="1"/>
    <col min="10" max="13" width="12.85546875" style="5" customWidth="1"/>
    <col min="14" max="16384" width="9.140625" style="5"/>
  </cols>
  <sheetData>
    <row r="1" spans="1:14" ht="18.75" customHeight="1" x14ac:dyDescent="0.3">
      <c r="A1" s="1" t="s">
        <v>38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</row>
    <row r="2" spans="1:14" ht="12.75" customHeight="1" x14ac:dyDescent="0.2">
      <c r="A2" s="27"/>
      <c r="B2" s="60" t="s">
        <v>24</v>
      </c>
      <c r="C2" s="60"/>
      <c r="D2" s="60"/>
      <c r="E2" s="60"/>
      <c r="F2" s="60"/>
      <c r="G2" s="60"/>
      <c r="H2" s="60"/>
      <c r="I2" s="60"/>
      <c r="J2" s="60"/>
      <c r="K2" s="27"/>
      <c r="L2" s="27"/>
      <c r="M2" s="27"/>
      <c r="N2" s="27"/>
    </row>
    <row r="3" spans="1:14" ht="12.75" customHeight="1" x14ac:dyDescent="0.2">
      <c r="A3" s="27"/>
      <c r="B3" s="60" t="s">
        <v>25</v>
      </c>
      <c r="C3" s="60"/>
      <c r="D3" s="60"/>
      <c r="E3" s="60"/>
      <c r="F3" s="60"/>
      <c r="G3" s="60"/>
      <c r="H3" s="60"/>
      <c r="I3" s="60"/>
      <c r="J3" s="60"/>
      <c r="K3" s="27"/>
      <c r="L3" s="27"/>
      <c r="M3" s="27"/>
      <c r="N3" s="27"/>
    </row>
    <row r="4" spans="1:14" ht="12.75" customHeight="1" x14ac:dyDescent="0.2">
      <c r="A4" s="47"/>
      <c r="B4" s="41" t="s">
        <v>5</v>
      </c>
      <c r="C4" s="42"/>
      <c r="D4" s="114" t="s">
        <v>8</v>
      </c>
      <c r="E4" s="115"/>
      <c r="F4" s="116"/>
      <c r="G4" s="25"/>
      <c r="H4" s="25" t="s">
        <v>9</v>
      </c>
      <c r="I4" s="55" t="s">
        <v>9</v>
      </c>
      <c r="J4" s="66"/>
      <c r="K4" s="62"/>
      <c r="L4" s="62"/>
      <c r="M4" s="62"/>
      <c r="N4" s="27"/>
    </row>
    <row r="5" spans="1:14" ht="12.75" customHeight="1" x14ac:dyDescent="0.2">
      <c r="A5" s="48" t="s">
        <v>0</v>
      </c>
      <c r="B5" s="25" t="s">
        <v>32</v>
      </c>
      <c r="C5" s="25" t="s">
        <v>47</v>
      </c>
      <c r="D5" s="121" t="s">
        <v>6</v>
      </c>
      <c r="E5" s="121" t="s">
        <v>7</v>
      </c>
      <c r="F5" s="122" t="s">
        <v>48</v>
      </c>
      <c r="G5" s="24" t="s">
        <v>9</v>
      </c>
      <c r="H5" s="24" t="s">
        <v>10</v>
      </c>
      <c r="I5" s="29" t="s">
        <v>10</v>
      </c>
      <c r="J5" s="66"/>
      <c r="K5" s="63"/>
      <c r="L5" s="63"/>
      <c r="M5" s="63"/>
      <c r="N5" s="27"/>
    </row>
    <row r="6" spans="1:14" ht="12.75" customHeight="1" x14ac:dyDescent="0.2">
      <c r="A6" s="34" t="s">
        <v>1</v>
      </c>
      <c r="B6" s="12" t="s">
        <v>2</v>
      </c>
      <c r="C6" s="43" t="s">
        <v>4</v>
      </c>
      <c r="D6" s="118"/>
      <c r="E6" s="118"/>
      <c r="F6" s="123"/>
      <c r="G6" s="12" t="s">
        <v>8</v>
      </c>
      <c r="H6" s="12" t="s">
        <v>2</v>
      </c>
      <c r="I6" s="56" t="s">
        <v>11</v>
      </c>
      <c r="J6" s="57"/>
      <c r="K6" s="29"/>
      <c r="L6" s="29"/>
      <c r="M6" s="64"/>
      <c r="N6" s="27"/>
    </row>
    <row r="7" spans="1:14" ht="12.75" customHeight="1" x14ac:dyDescent="0.2">
      <c r="A7" s="49">
        <v>1</v>
      </c>
      <c r="B7" s="44">
        <v>229.91</v>
      </c>
      <c r="C7" s="44">
        <v>229.91</v>
      </c>
      <c r="D7" s="44">
        <v>23</v>
      </c>
      <c r="E7" s="44">
        <v>185</v>
      </c>
      <c r="F7" s="44">
        <v>0</v>
      </c>
      <c r="G7" s="45">
        <f t="shared" ref="G7:G30" si="0">SUM(D7:F7)</f>
        <v>208</v>
      </c>
      <c r="H7" s="44">
        <f t="shared" ref="H7:H30" si="1">SUM(B7,G7)</f>
        <v>437.90999999999997</v>
      </c>
      <c r="I7" s="46">
        <f t="shared" ref="I7:I30" si="2">SUM(C7,G7)</f>
        <v>437.90999999999997</v>
      </c>
      <c r="J7" s="67"/>
      <c r="K7" s="65"/>
      <c r="L7" s="65"/>
      <c r="M7" s="65"/>
      <c r="N7" s="27"/>
    </row>
    <row r="8" spans="1:14" ht="12.75" customHeight="1" x14ac:dyDescent="0.2">
      <c r="A8" s="14">
        <v>2</v>
      </c>
      <c r="B8" s="15">
        <f t="shared" ref="B8:B30" si="3">A8*$B$7</f>
        <v>459.82</v>
      </c>
      <c r="C8" s="15">
        <f>A8*$C$7</f>
        <v>459.82</v>
      </c>
      <c r="D8" s="15">
        <v>25</v>
      </c>
      <c r="E8" s="44">
        <v>220</v>
      </c>
      <c r="F8" s="15">
        <v>0</v>
      </c>
      <c r="G8" s="45">
        <f t="shared" si="0"/>
        <v>245</v>
      </c>
      <c r="H8" s="15">
        <f t="shared" si="1"/>
        <v>704.81999999999994</v>
      </c>
      <c r="I8" s="16">
        <f t="shared" si="2"/>
        <v>704.81999999999994</v>
      </c>
      <c r="J8" s="67"/>
      <c r="K8" s="65"/>
      <c r="L8" s="65"/>
      <c r="M8" s="65"/>
    </row>
    <row r="9" spans="1:14" ht="12.75" customHeight="1" x14ac:dyDescent="0.2">
      <c r="A9" s="14">
        <v>3</v>
      </c>
      <c r="B9" s="15">
        <f t="shared" si="3"/>
        <v>689.73</v>
      </c>
      <c r="C9" s="15">
        <f>A9*$C$7</f>
        <v>689.73</v>
      </c>
      <c r="D9" s="15">
        <v>27</v>
      </c>
      <c r="E9" s="44">
        <v>255</v>
      </c>
      <c r="F9" s="15">
        <v>0</v>
      </c>
      <c r="G9" s="45">
        <f t="shared" si="0"/>
        <v>282</v>
      </c>
      <c r="H9" s="15">
        <f t="shared" si="1"/>
        <v>971.73</v>
      </c>
      <c r="I9" s="16">
        <f t="shared" si="2"/>
        <v>971.73</v>
      </c>
      <c r="J9" s="67"/>
      <c r="K9" s="65"/>
      <c r="L9" s="65"/>
      <c r="M9" s="65"/>
    </row>
    <row r="10" spans="1:14" ht="12.75" customHeight="1" x14ac:dyDescent="0.2">
      <c r="A10" s="14">
        <v>4</v>
      </c>
      <c r="B10" s="15">
        <f t="shared" si="3"/>
        <v>919.64</v>
      </c>
      <c r="C10" s="15">
        <f>A10*$C$7</f>
        <v>919.64</v>
      </c>
      <c r="D10" s="15">
        <v>29</v>
      </c>
      <c r="E10" s="44">
        <v>290</v>
      </c>
      <c r="F10" s="15">
        <v>0</v>
      </c>
      <c r="G10" s="45">
        <f t="shared" si="0"/>
        <v>319</v>
      </c>
      <c r="H10" s="15">
        <f t="shared" si="1"/>
        <v>1238.6399999999999</v>
      </c>
      <c r="I10" s="16">
        <f t="shared" si="2"/>
        <v>1238.6399999999999</v>
      </c>
      <c r="J10" s="67"/>
      <c r="K10" s="65"/>
      <c r="L10" s="65"/>
      <c r="M10" s="65"/>
    </row>
    <row r="11" spans="1:14" ht="12.75" customHeight="1" x14ac:dyDescent="0.2">
      <c r="A11" s="14">
        <v>5</v>
      </c>
      <c r="B11" s="15">
        <f t="shared" si="3"/>
        <v>1149.55</v>
      </c>
      <c r="C11" s="15">
        <f>A11*$C$7</f>
        <v>1149.55</v>
      </c>
      <c r="D11" s="15">
        <v>31</v>
      </c>
      <c r="E11" s="44">
        <v>325</v>
      </c>
      <c r="F11" s="15">
        <v>0</v>
      </c>
      <c r="G11" s="45">
        <f t="shared" si="0"/>
        <v>356</v>
      </c>
      <c r="H11" s="15">
        <f t="shared" si="1"/>
        <v>1505.55</v>
      </c>
      <c r="I11" s="16">
        <f t="shared" si="2"/>
        <v>1505.55</v>
      </c>
      <c r="J11" s="67"/>
      <c r="K11" s="65"/>
      <c r="L11" s="65"/>
      <c r="M11" s="65"/>
    </row>
    <row r="12" spans="1:14" ht="12.75" customHeight="1" x14ac:dyDescent="0.2">
      <c r="A12" s="14">
        <v>6</v>
      </c>
      <c r="B12" s="15">
        <f t="shared" si="3"/>
        <v>1379.46</v>
      </c>
      <c r="C12" s="15">
        <f>A12*$C$7</f>
        <v>1379.46</v>
      </c>
      <c r="D12" s="15">
        <v>33</v>
      </c>
      <c r="E12" s="15">
        <v>360</v>
      </c>
      <c r="F12" s="15">
        <v>165</v>
      </c>
      <c r="G12" s="45">
        <f t="shared" si="0"/>
        <v>558</v>
      </c>
      <c r="H12" s="15">
        <f t="shared" si="1"/>
        <v>1937.46</v>
      </c>
      <c r="I12" s="16">
        <f t="shared" si="2"/>
        <v>1937.46</v>
      </c>
      <c r="J12" s="67"/>
      <c r="K12" s="65"/>
      <c r="L12" s="65"/>
      <c r="M12" s="65"/>
    </row>
    <row r="13" spans="1:14" ht="12.75" customHeight="1" x14ac:dyDescent="0.2">
      <c r="A13" s="14">
        <v>7</v>
      </c>
      <c r="B13" s="15">
        <f t="shared" si="3"/>
        <v>1609.37</v>
      </c>
      <c r="C13" s="15">
        <f t="shared" ref="C13:C30" si="4">A13*731.81</f>
        <v>5122.67</v>
      </c>
      <c r="D13" s="15">
        <v>35</v>
      </c>
      <c r="E13" s="15">
        <v>360</v>
      </c>
      <c r="F13" s="15">
        <v>165</v>
      </c>
      <c r="G13" s="45">
        <f t="shared" si="0"/>
        <v>560</v>
      </c>
      <c r="H13" s="15">
        <f t="shared" si="1"/>
        <v>2169.37</v>
      </c>
      <c r="I13" s="16">
        <f t="shared" si="2"/>
        <v>5682.67</v>
      </c>
      <c r="J13" s="67"/>
      <c r="K13" s="65"/>
      <c r="L13" s="65"/>
      <c r="M13" s="65"/>
    </row>
    <row r="14" spans="1:14" ht="12.75" customHeight="1" x14ac:dyDescent="0.2">
      <c r="A14" s="14">
        <v>8</v>
      </c>
      <c r="B14" s="15">
        <f t="shared" si="3"/>
        <v>1839.28</v>
      </c>
      <c r="C14" s="15">
        <f t="shared" si="4"/>
        <v>5854.48</v>
      </c>
      <c r="D14" s="15">
        <v>37</v>
      </c>
      <c r="E14" s="15">
        <v>360</v>
      </c>
      <c r="F14" s="15">
        <v>165</v>
      </c>
      <c r="G14" s="45">
        <f t="shared" si="0"/>
        <v>562</v>
      </c>
      <c r="H14" s="15">
        <f t="shared" si="1"/>
        <v>2401.2799999999997</v>
      </c>
      <c r="I14" s="16">
        <f t="shared" si="2"/>
        <v>6416.48</v>
      </c>
      <c r="J14" s="67"/>
      <c r="K14" s="65"/>
      <c r="L14" s="65"/>
      <c r="M14" s="65"/>
    </row>
    <row r="15" spans="1:14" ht="12.75" customHeight="1" x14ac:dyDescent="0.2">
      <c r="A15" s="14">
        <v>9</v>
      </c>
      <c r="B15" s="15">
        <f t="shared" si="3"/>
        <v>2069.19</v>
      </c>
      <c r="C15" s="15">
        <f t="shared" si="4"/>
        <v>6586.2899999999991</v>
      </c>
      <c r="D15" s="15">
        <v>39</v>
      </c>
      <c r="E15" s="15">
        <v>360</v>
      </c>
      <c r="F15" s="15">
        <v>165</v>
      </c>
      <c r="G15" s="45">
        <f t="shared" si="0"/>
        <v>564</v>
      </c>
      <c r="H15" s="15">
        <f t="shared" si="1"/>
        <v>2633.19</v>
      </c>
      <c r="I15" s="16">
        <f t="shared" si="2"/>
        <v>7150.2899999999991</v>
      </c>
      <c r="J15" s="67"/>
      <c r="K15" s="65"/>
      <c r="L15" s="65"/>
      <c r="M15" s="65"/>
    </row>
    <row r="16" spans="1:14" ht="12.75" customHeight="1" x14ac:dyDescent="0.2">
      <c r="A16" s="14">
        <v>10</v>
      </c>
      <c r="B16" s="15">
        <f t="shared" si="3"/>
        <v>2299.1</v>
      </c>
      <c r="C16" s="15">
        <f t="shared" si="4"/>
        <v>7318.0999999999995</v>
      </c>
      <c r="D16" s="15">
        <v>41</v>
      </c>
      <c r="E16" s="15">
        <v>360</v>
      </c>
      <c r="F16" s="15">
        <v>165</v>
      </c>
      <c r="G16" s="45">
        <f t="shared" si="0"/>
        <v>566</v>
      </c>
      <c r="H16" s="15">
        <f t="shared" si="1"/>
        <v>2865.1</v>
      </c>
      <c r="I16" s="16">
        <f t="shared" si="2"/>
        <v>7884.0999999999995</v>
      </c>
      <c r="J16" s="67"/>
      <c r="K16" s="65"/>
      <c r="L16" s="65"/>
      <c r="M16" s="65"/>
    </row>
    <row r="17" spans="1:13" ht="12.75" customHeight="1" x14ac:dyDescent="0.2">
      <c r="A17" s="14">
        <v>11</v>
      </c>
      <c r="B17" s="15">
        <f t="shared" si="3"/>
        <v>2529.0099999999998</v>
      </c>
      <c r="C17" s="15">
        <f t="shared" si="4"/>
        <v>8049.91</v>
      </c>
      <c r="D17" s="15">
        <v>43</v>
      </c>
      <c r="E17" s="15">
        <v>360</v>
      </c>
      <c r="F17" s="15">
        <v>165</v>
      </c>
      <c r="G17" s="45">
        <f t="shared" si="0"/>
        <v>568</v>
      </c>
      <c r="H17" s="15">
        <f t="shared" si="1"/>
        <v>3097.0099999999998</v>
      </c>
      <c r="I17" s="16">
        <f t="shared" si="2"/>
        <v>8617.91</v>
      </c>
      <c r="J17" s="67"/>
      <c r="K17" s="65"/>
      <c r="L17" s="65"/>
      <c r="M17" s="65"/>
    </row>
    <row r="18" spans="1:13" ht="12.75" customHeight="1" x14ac:dyDescent="0.2">
      <c r="A18" s="14">
        <v>12</v>
      </c>
      <c r="B18" s="15">
        <f t="shared" si="3"/>
        <v>2758.92</v>
      </c>
      <c r="C18" s="15">
        <f t="shared" si="4"/>
        <v>8781.7199999999993</v>
      </c>
      <c r="D18" s="15">
        <v>45</v>
      </c>
      <c r="E18" s="15">
        <v>360</v>
      </c>
      <c r="F18" s="15">
        <v>165</v>
      </c>
      <c r="G18" s="45">
        <f t="shared" si="0"/>
        <v>570</v>
      </c>
      <c r="H18" s="15">
        <f t="shared" si="1"/>
        <v>3328.92</v>
      </c>
      <c r="I18" s="16">
        <f t="shared" si="2"/>
        <v>9351.7199999999993</v>
      </c>
      <c r="J18" s="67"/>
      <c r="K18" s="65"/>
      <c r="L18" s="65"/>
      <c r="M18" s="65"/>
    </row>
    <row r="19" spans="1:13" ht="12.75" customHeight="1" x14ac:dyDescent="0.2">
      <c r="A19" s="14">
        <v>13</v>
      </c>
      <c r="B19" s="15">
        <f t="shared" si="3"/>
        <v>2988.83</v>
      </c>
      <c r="C19" s="15">
        <f t="shared" si="4"/>
        <v>9513.5299999999988</v>
      </c>
      <c r="D19" s="15">
        <v>45</v>
      </c>
      <c r="E19" s="15">
        <v>360</v>
      </c>
      <c r="F19" s="15">
        <v>165</v>
      </c>
      <c r="G19" s="45">
        <f t="shared" si="0"/>
        <v>570</v>
      </c>
      <c r="H19" s="15">
        <f t="shared" si="1"/>
        <v>3558.83</v>
      </c>
      <c r="I19" s="16">
        <f t="shared" si="2"/>
        <v>10083.529999999999</v>
      </c>
      <c r="J19" s="67"/>
      <c r="K19" s="65"/>
      <c r="L19" s="65"/>
      <c r="M19" s="65"/>
    </row>
    <row r="20" spans="1:13" ht="12.75" customHeight="1" x14ac:dyDescent="0.2">
      <c r="A20" s="14">
        <v>14</v>
      </c>
      <c r="B20" s="15">
        <f t="shared" si="3"/>
        <v>3218.74</v>
      </c>
      <c r="C20" s="15">
        <f t="shared" si="4"/>
        <v>10245.34</v>
      </c>
      <c r="D20" s="15">
        <v>45</v>
      </c>
      <c r="E20" s="15">
        <v>360</v>
      </c>
      <c r="F20" s="15">
        <v>165</v>
      </c>
      <c r="G20" s="45">
        <f t="shared" si="0"/>
        <v>570</v>
      </c>
      <c r="H20" s="15">
        <f t="shared" si="1"/>
        <v>3788.74</v>
      </c>
      <c r="I20" s="16">
        <f t="shared" si="2"/>
        <v>10815.34</v>
      </c>
      <c r="J20" s="67"/>
      <c r="K20" s="65"/>
      <c r="L20" s="65"/>
      <c r="M20" s="65"/>
    </row>
    <row r="21" spans="1:13" ht="12.75" customHeight="1" x14ac:dyDescent="0.2">
      <c r="A21" s="14">
        <v>15</v>
      </c>
      <c r="B21" s="15">
        <f t="shared" si="3"/>
        <v>3448.65</v>
      </c>
      <c r="C21" s="15">
        <f t="shared" si="4"/>
        <v>10977.15</v>
      </c>
      <c r="D21" s="15">
        <v>45</v>
      </c>
      <c r="E21" s="15">
        <v>360</v>
      </c>
      <c r="F21" s="15">
        <v>165</v>
      </c>
      <c r="G21" s="45">
        <f t="shared" si="0"/>
        <v>570</v>
      </c>
      <c r="H21" s="15">
        <f t="shared" si="1"/>
        <v>4018.65</v>
      </c>
      <c r="I21" s="16">
        <f t="shared" si="2"/>
        <v>11547.15</v>
      </c>
      <c r="J21" s="67"/>
      <c r="K21" s="65"/>
      <c r="L21" s="65"/>
      <c r="M21" s="65"/>
    </row>
    <row r="22" spans="1:13" ht="12.75" customHeight="1" x14ac:dyDescent="0.2">
      <c r="A22" s="14">
        <v>16</v>
      </c>
      <c r="B22" s="15">
        <f t="shared" si="3"/>
        <v>3678.56</v>
      </c>
      <c r="C22" s="15">
        <f t="shared" si="4"/>
        <v>11708.96</v>
      </c>
      <c r="D22" s="15">
        <v>45</v>
      </c>
      <c r="E22" s="15">
        <v>360</v>
      </c>
      <c r="F22" s="15">
        <v>165</v>
      </c>
      <c r="G22" s="45">
        <f t="shared" si="0"/>
        <v>570</v>
      </c>
      <c r="H22" s="15">
        <f t="shared" si="1"/>
        <v>4248.5599999999995</v>
      </c>
      <c r="I22" s="16">
        <f t="shared" si="2"/>
        <v>12278.96</v>
      </c>
      <c r="J22" s="67"/>
      <c r="K22" s="65"/>
      <c r="L22" s="65"/>
      <c r="M22" s="65"/>
    </row>
    <row r="23" spans="1:13" ht="12.75" customHeight="1" x14ac:dyDescent="0.2">
      <c r="A23" s="14">
        <v>17</v>
      </c>
      <c r="B23" s="15">
        <f t="shared" si="3"/>
        <v>3908.47</v>
      </c>
      <c r="C23" s="15">
        <f t="shared" si="4"/>
        <v>12440.769999999999</v>
      </c>
      <c r="D23" s="15">
        <v>45</v>
      </c>
      <c r="E23" s="15">
        <v>360</v>
      </c>
      <c r="F23" s="15">
        <v>165</v>
      </c>
      <c r="G23" s="45">
        <f t="shared" si="0"/>
        <v>570</v>
      </c>
      <c r="H23" s="15">
        <f t="shared" si="1"/>
        <v>4478.4699999999993</v>
      </c>
      <c r="I23" s="16">
        <f t="shared" si="2"/>
        <v>13010.769999999999</v>
      </c>
      <c r="J23" s="67"/>
      <c r="K23" s="65"/>
      <c r="L23" s="65"/>
      <c r="M23" s="65"/>
    </row>
    <row r="24" spans="1:13" ht="12.75" customHeight="1" x14ac:dyDescent="0.2">
      <c r="A24" s="14">
        <v>18</v>
      </c>
      <c r="B24" s="15">
        <f t="shared" si="3"/>
        <v>4138.38</v>
      </c>
      <c r="C24" s="15">
        <f t="shared" si="4"/>
        <v>13172.579999999998</v>
      </c>
      <c r="D24" s="15">
        <v>45</v>
      </c>
      <c r="E24" s="15">
        <v>360</v>
      </c>
      <c r="F24" s="15">
        <v>165</v>
      </c>
      <c r="G24" s="45">
        <f t="shared" si="0"/>
        <v>570</v>
      </c>
      <c r="H24" s="15">
        <f t="shared" si="1"/>
        <v>4708.38</v>
      </c>
      <c r="I24" s="16">
        <f t="shared" si="2"/>
        <v>13742.579999999998</v>
      </c>
      <c r="J24" s="67"/>
      <c r="K24" s="65"/>
      <c r="L24" s="65"/>
      <c r="M24" s="65"/>
    </row>
    <row r="25" spans="1:13" ht="12.75" customHeight="1" x14ac:dyDescent="0.2">
      <c r="A25" s="14">
        <v>19</v>
      </c>
      <c r="B25" s="15">
        <f t="shared" si="3"/>
        <v>4368.29</v>
      </c>
      <c r="C25" s="15">
        <f t="shared" si="4"/>
        <v>13904.39</v>
      </c>
      <c r="D25" s="15">
        <v>45</v>
      </c>
      <c r="E25" s="15">
        <v>360</v>
      </c>
      <c r="F25" s="15">
        <v>165</v>
      </c>
      <c r="G25" s="45">
        <f t="shared" si="0"/>
        <v>570</v>
      </c>
      <c r="H25" s="15">
        <f t="shared" si="1"/>
        <v>4938.29</v>
      </c>
      <c r="I25" s="16">
        <f t="shared" si="2"/>
        <v>14474.39</v>
      </c>
      <c r="J25" s="67"/>
      <c r="K25" s="65"/>
      <c r="L25" s="65"/>
      <c r="M25" s="65"/>
    </row>
    <row r="26" spans="1:13" ht="12.75" customHeight="1" x14ac:dyDescent="0.2">
      <c r="A26" s="14">
        <v>20</v>
      </c>
      <c r="B26" s="15">
        <f t="shared" si="3"/>
        <v>4598.2</v>
      </c>
      <c r="C26" s="15">
        <f t="shared" si="4"/>
        <v>14636.199999999999</v>
      </c>
      <c r="D26" s="15">
        <v>45</v>
      </c>
      <c r="E26" s="15">
        <v>360</v>
      </c>
      <c r="F26" s="15">
        <v>165</v>
      </c>
      <c r="G26" s="45">
        <f t="shared" si="0"/>
        <v>570</v>
      </c>
      <c r="H26" s="15">
        <f t="shared" si="1"/>
        <v>5168.2</v>
      </c>
      <c r="I26" s="16">
        <f t="shared" si="2"/>
        <v>15206.199999999999</v>
      </c>
      <c r="J26" s="67"/>
      <c r="K26" s="65"/>
      <c r="L26" s="65"/>
      <c r="M26" s="65"/>
    </row>
    <row r="27" spans="1:13" ht="12.75" customHeight="1" x14ac:dyDescent="0.2">
      <c r="A27" s="14">
        <v>21</v>
      </c>
      <c r="B27" s="15">
        <f t="shared" si="3"/>
        <v>4828.1099999999997</v>
      </c>
      <c r="C27" s="15">
        <f t="shared" si="4"/>
        <v>15368.009999999998</v>
      </c>
      <c r="D27" s="15">
        <v>45</v>
      </c>
      <c r="E27" s="15">
        <v>360</v>
      </c>
      <c r="F27" s="15">
        <v>165</v>
      </c>
      <c r="G27" s="45">
        <f t="shared" si="0"/>
        <v>570</v>
      </c>
      <c r="H27" s="15">
        <f t="shared" si="1"/>
        <v>5398.11</v>
      </c>
      <c r="I27" s="16">
        <f t="shared" si="2"/>
        <v>15938.009999999998</v>
      </c>
      <c r="J27" s="67"/>
      <c r="K27" s="65"/>
      <c r="L27" s="65"/>
      <c r="M27" s="65"/>
    </row>
    <row r="28" spans="1:13" ht="12.75" customHeight="1" x14ac:dyDescent="0.2">
      <c r="A28" s="14">
        <v>22</v>
      </c>
      <c r="B28" s="15">
        <f t="shared" si="3"/>
        <v>5058.0199999999995</v>
      </c>
      <c r="C28" s="15">
        <f t="shared" si="4"/>
        <v>16099.82</v>
      </c>
      <c r="D28" s="15">
        <v>45</v>
      </c>
      <c r="E28" s="15">
        <v>360</v>
      </c>
      <c r="F28" s="15">
        <v>165</v>
      </c>
      <c r="G28" s="45">
        <f t="shared" si="0"/>
        <v>570</v>
      </c>
      <c r="H28" s="15">
        <f t="shared" si="1"/>
        <v>5628.0199999999995</v>
      </c>
      <c r="I28" s="16">
        <f t="shared" si="2"/>
        <v>16669.82</v>
      </c>
      <c r="J28" s="67"/>
      <c r="K28" s="65"/>
      <c r="L28" s="65"/>
      <c r="M28" s="65"/>
    </row>
    <row r="29" spans="1:13" ht="12.75" customHeight="1" x14ac:dyDescent="0.2">
      <c r="A29" s="14">
        <v>23</v>
      </c>
      <c r="B29" s="15">
        <f t="shared" si="3"/>
        <v>5287.93</v>
      </c>
      <c r="C29" s="15">
        <f t="shared" si="4"/>
        <v>16831.629999999997</v>
      </c>
      <c r="D29" s="15">
        <v>45</v>
      </c>
      <c r="E29" s="15">
        <v>360</v>
      </c>
      <c r="F29" s="15">
        <v>165</v>
      </c>
      <c r="G29" s="45">
        <f t="shared" si="0"/>
        <v>570</v>
      </c>
      <c r="H29" s="15">
        <f t="shared" si="1"/>
        <v>5857.93</v>
      </c>
      <c r="I29" s="16">
        <f t="shared" si="2"/>
        <v>17401.629999999997</v>
      </c>
      <c r="J29" s="67"/>
      <c r="K29" s="65"/>
      <c r="L29" s="65"/>
      <c r="M29" s="65"/>
    </row>
    <row r="30" spans="1:13" ht="12.75" customHeight="1" x14ac:dyDescent="0.2">
      <c r="A30" s="14">
        <v>24</v>
      </c>
      <c r="B30" s="15">
        <f t="shared" si="3"/>
        <v>5517.84</v>
      </c>
      <c r="C30" s="15">
        <f t="shared" si="4"/>
        <v>17563.439999999999</v>
      </c>
      <c r="D30" s="15">
        <v>45</v>
      </c>
      <c r="E30" s="15">
        <v>360</v>
      </c>
      <c r="F30" s="15">
        <v>165</v>
      </c>
      <c r="G30" s="45">
        <f t="shared" si="0"/>
        <v>570</v>
      </c>
      <c r="H30" s="15">
        <f t="shared" si="1"/>
        <v>6087.84</v>
      </c>
      <c r="I30" s="16">
        <f t="shared" si="2"/>
        <v>18133.439999999999</v>
      </c>
      <c r="J30" s="67"/>
      <c r="K30" s="65"/>
      <c r="L30" s="65"/>
      <c r="M30" s="65"/>
    </row>
    <row r="31" spans="1:13" ht="12.75" customHeight="1" x14ac:dyDescent="0.2"/>
    <row r="32" spans="1:13" ht="12.75" customHeight="1" x14ac:dyDescent="0.2"/>
    <row r="33" spans="1:10" ht="12.75" customHeight="1" x14ac:dyDescent="0.2">
      <c r="A33" s="27"/>
      <c r="B33" s="27" t="s">
        <v>43</v>
      </c>
    </row>
    <row r="34" spans="1:10" ht="12.75" customHeight="1" x14ac:dyDescent="0.2">
      <c r="B34" s="60" t="s">
        <v>13</v>
      </c>
    </row>
    <row r="35" spans="1:10" ht="12.75" customHeight="1" x14ac:dyDescent="0.2">
      <c r="B35" s="27" t="s">
        <v>26</v>
      </c>
    </row>
    <row r="36" spans="1:10" ht="12.75" customHeight="1" x14ac:dyDescent="0.2">
      <c r="B36" s="27" t="s">
        <v>44</v>
      </c>
    </row>
    <row r="37" spans="1:10" ht="12.75" customHeight="1" x14ac:dyDescent="0.2">
      <c r="B37" s="27"/>
    </row>
    <row r="38" spans="1:10" x14ac:dyDescent="0.2">
      <c r="A38" s="27"/>
      <c r="B38" s="27"/>
    </row>
    <row r="39" spans="1:10" ht="9.75" customHeight="1" x14ac:dyDescent="0.2">
      <c r="A39" s="27"/>
      <c r="B39" s="81"/>
      <c r="C39" s="113" t="s">
        <v>14</v>
      </c>
      <c r="D39" s="113"/>
      <c r="E39" s="113"/>
    </row>
    <row r="40" spans="1:10" x14ac:dyDescent="0.2">
      <c r="B40" s="81"/>
      <c r="C40" s="113" t="s">
        <v>15</v>
      </c>
      <c r="D40" s="113"/>
      <c r="E40" s="113"/>
    </row>
    <row r="41" spans="1:10" x14ac:dyDescent="0.2">
      <c r="B41" s="81"/>
      <c r="C41" s="100" t="s">
        <v>16</v>
      </c>
      <c r="D41" s="100" t="s">
        <v>17</v>
      </c>
      <c r="E41" s="100" t="s">
        <v>18</v>
      </c>
    </row>
    <row r="42" spans="1:10" x14ac:dyDescent="0.2">
      <c r="B42" s="81" t="s">
        <v>20</v>
      </c>
      <c r="C42" s="83">
        <v>580</v>
      </c>
      <c r="D42" s="83">
        <v>377</v>
      </c>
      <c r="E42" s="83">
        <v>377</v>
      </c>
    </row>
    <row r="43" spans="1:10" x14ac:dyDescent="0.2">
      <c r="B43" s="81" t="s">
        <v>21</v>
      </c>
      <c r="C43" s="83">
        <v>716</v>
      </c>
      <c r="D43" s="83">
        <v>466</v>
      </c>
      <c r="E43" s="83">
        <v>466</v>
      </c>
    </row>
    <row r="44" spans="1:10" x14ac:dyDescent="0.2">
      <c r="B44" s="81" t="s">
        <v>22</v>
      </c>
      <c r="C44" s="84">
        <v>1289</v>
      </c>
      <c r="D44" s="83">
        <v>839</v>
      </c>
      <c r="E44" s="83">
        <v>839</v>
      </c>
    </row>
    <row r="45" spans="1:10" x14ac:dyDescent="0.2">
      <c r="B45" s="81" t="s">
        <v>23</v>
      </c>
      <c r="C45" s="85">
        <v>2721</v>
      </c>
      <c r="D45" s="85">
        <v>1772</v>
      </c>
      <c r="E45" s="85">
        <v>1772</v>
      </c>
    </row>
    <row r="46" spans="1:10" x14ac:dyDescent="0.2">
      <c r="B46" s="81" t="s">
        <v>23</v>
      </c>
      <c r="C46" s="85">
        <v>2721</v>
      </c>
      <c r="D46" s="85">
        <v>1772</v>
      </c>
      <c r="E46" s="85">
        <v>1772</v>
      </c>
    </row>
    <row r="48" spans="1:10" x14ac:dyDescent="0.2">
      <c r="B48"/>
      <c r="C48"/>
      <c r="D48"/>
      <c r="E48"/>
      <c r="F48"/>
      <c r="G48"/>
      <c r="H48"/>
      <c r="I48"/>
      <c r="J48"/>
    </row>
  </sheetData>
  <mergeCells count="6">
    <mergeCell ref="D4:F4"/>
    <mergeCell ref="F5:F6"/>
    <mergeCell ref="C40:E40"/>
    <mergeCell ref="C39:E39"/>
    <mergeCell ref="D5:D6"/>
    <mergeCell ref="E5:E6"/>
  </mergeCells>
  <pageMargins left="0.2" right="0.2" top="0.2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C13" sqref="C13:C30"/>
    </sheetView>
  </sheetViews>
  <sheetFormatPr defaultRowHeight="12.75" x14ac:dyDescent="0.2"/>
  <cols>
    <col min="1" max="1" width="11.7109375" customWidth="1"/>
    <col min="2" max="3" width="12.85546875" customWidth="1"/>
    <col min="4" max="5" width="11.7109375" customWidth="1"/>
    <col min="6" max="6" width="12.140625" customWidth="1"/>
    <col min="7" max="9" width="12.85546875" customWidth="1"/>
    <col min="10" max="13" width="11.7109375" customWidth="1"/>
  </cols>
  <sheetData>
    <row r="1" spans="1:13" s="5" customFormat="1" ht="18.75" x14ac:dyDescent="0.3">
      <c r="A1" s="1" t="s">
        <v>39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</row>
    <row r="2" spans="1:13" s="5" customFormat="1" x14ac:dyDescent="0.2">
      <c r="A2" s="27"/>
      <c r="B2" s="60" t="s">
        <v>24</v>
      </c>
      <c r="C2" s="60"/>
      <c r="D2" s="60"/>
      <c r="E2" s="60"/>
      <c r="F2" s="60"/>
      <c r="G2" s="60"/>
      <c r="H2" s="60"/>
      <c r="I2" s="60"/>
      <c r="J2" s="60"/>
      <c r="K2" s="27"/>
      <c r="L2" s="27"/>
      <c r="M2" s="27"/>
    </row>
    <row r="3" spans="1:13" s="5" customFormat="1" x14ac:dyDescent="0.2">
      <c r="A3" s="27"/>
      <c r="B3" s="60" t="s">
        <v>25</v>
      </c>
      <c r="C3" s="60"/>
      <c r="D3" s="60"/>
      <c r="E3" s="60"/>
      <c r="F3" s="60"/>
      <c r="G3" s="60"/>
      <c r="H3" s="60"/>
      <c r="I3" s="60"/>
      <c r="J3" s="60"/>
      <c r="K3" s="27"/>
      <c r="L3" s="27"/>
      <c r="M3" s="27"/>
    </row>
    <row r="4" spans="1:13" s="5" customFormat="1" x14ac:dyDescent="0.2">
      <c r="A4" s="47"/>
      <c r="B4" s="41" t="s">
        <v>5</v>
      </c>
      <c r="C4" s="42"/>
      <c r="D4" s="114" t="s">
        <v>8</v>
      </c>
      <c r="E4" s="115"/>
      <c r="F4" s="116"/>
      <c r="G4" s="25"/>
      <c r="H4" s="25" t="s">
        <v>9</v>
      </c>
      <c r="I4" s="55" t="s">
        <v>9</v>
      </c>
      <c r="J4" s="66"/>
      <c r="K4" s="62"/>
      <c r="L4" s="62"/>
      <c r="M4" s="62"/>
    </row>
    <row r="5" spans="1:13" s="5" customFormat="1" ht="12.75" customHeight="1" x14ac:dyDescent="0.2">
      <c r="A5" s="48" t="s">
        <v>0</v>
      </c>
      <c r="B5" s="25" t="s">
        <v>32</v>
      </c>
      <c r="C5" s="25" t="s">
        <v>47</v>
      </c>
      <c r="D5" s="121" t="s">
        <v>6</v>
      </c>
      <c r="E5" s="121" t="s">
        <v>7</v>
      </c>
      <c r="F5" s="122" t="s">
        <v>48</v>
      </c>
      <c r="G5" s="24" t="s">
        <v>9</v>
      </c>
      <c r="H5" s="24" t="s">
        <v>10</v>
      </c>
      <c r="I5" s="29" t="s">
        <v>10</v>
      </c>
      <c r="J5" s="66"/>
      <c r="K5" s="63"/>
      <c r="L5" s="63"/>
      <c r="M5" s="63"/>
    </row>
    <row r="6" spans="1:13" s="5" customFormat="1" x14ac:dyDescent="0.2">
      <c r="A6" s="34" t="s">
        <v>1</v>
      </c>
      <c r="B6" s="12" t="s">
        <v>2</v>
      </c>
      <c r="C6" s="43" t="s">
        <v>4</v>
      </c>
      <c r="D6" s="118"/>
      <c r="E6" s="118"/>
      <c r="F6" s="123"/>
      <c r="G6" s="12" t="s">
        <v>8</v>
      </c>
      <c r="H6" s="12" t="s">
        <v>2</v>
      </c>
      <c r="I6" s="56" t="s">
        <v>11</v>
      </c>
      <c r="J6" s="57"/>
      <c r="K6" s="29"/>
      <c r="L6" s="29"/>
      <c r="M6" s="64"/>
    </row>
    <row r="7" spans="1:13" s="5" customFormat="1" ht="12.75" customHeight="1" x14ac:dyDescent="0.2">
      <c r="A7" s="49">
        <v>1</v>
      </c>
      <c r="B7" s="44">
        <v>229.91</v>
      </c>
      <c r="C7" s="44">
        <v>229.91</v>
      </c>
      <c r="D7" s="44">
        <v>34</v>
      </c>
      <c r="E7" s="44">
        <v>70</v>
      </c>
      <c r="F7" s="44">
        <v>0</v>
      </c>
      <c r="G7" s="45">
        <f t="shared" ref="G7:G30" si="0">SUM(D7:F7)</f>
        <v>104</v>
      </c>
      <c r="H7" s="44">
        <f t="shared" ref="H7:H30" si="1">SUM(B7,G7)</f>
        <v>333.90999999999997</v>
      </c>
      <c r="I7" s="46">
        <f t="shared" ref="I7:I30" si="2">SUM(C7,G7)</f>
        <v>333.90999999999997</v>
      </c>
      <c r="J7" s="67"/>
      <c r="K7" s="65"/>
      <c r="L7" s="65"/>
      <c r="M7" s="65"/>
    </row>
    <row r="8" spans="1:13" s="5" customFormat="1" ht="12.75" customHeight="1" x14ac:dyDescent="0.2">
      <c r="A8" s="14">
        <v>2</v>
      </c>
      <c r="B8" s="15">
        <f t="shared" ref="B8:B30" si="3">A8*$B$7</f>
        <v>459.82</v>
      </c>
      <c r="C8" s="15">
        <f>A8*$C$7</f>
        <v>459.82</v>
      </c>
      <c r="D8" s="44">
        <v>34</v>
      </c>
      <c r="E8" s="44">
        <v>70</v>
      </c>
      <c r="F8" s="44">
        <v>0</v>
      </c>
      <c r="G8" s="45">
        <f t="shared" si="0"/>
        <v>104</v>
      </c>
      <c r="H8" s="15">
        <f t="shared" si="1"/>
        <v>563.81999999999994</v>
      </c>
      <c r="I8" s="16">
        <f t="shared" si="2"/>
        <v>563.81999999999994</v>
      </c>
      <c r="J8" s="67"/>
      <c r="K8" s="65"/>
      <c r="L8" s="65"/>
      <c r="M8" s="65"/>
    </row>
    <row r="9" spans="1:13" s="5" customFormat="1" ht="12.75" customHeight="1" x14ac:dyDescent="0.2">
      <c r="A9" s="14">
        <v>3</v>
      </c>
      <c r="B9" s="15">
        <f t="shared" si="3"/>
        <v>689.73</v>
      </c>
      <c r="C9" s="15">
        <f>A9*$C$7</f>
        <v>689.73</v>
      </c>
      <c r="D9" s="44">
        <v>34</v>
      </c>
      <c r="E9" s="44">
        <v>70</v>
      </c>
      <c r="F9" s="44">
        <v>60</v>
      </c>
      <c r="G9" s="45">
        <f t="shared" si="0"/>
        <v>164</v>
      </c>
      <c r="H9" s="15">
        <f t="shared" si="1"/>
        <v>853.73</v>
      </c>
      <c r="I9" s="16">
        <f t="shared" si="2"/>
        <v>853.73</v>
      </c>
      <c r="J9" s="67"/>
      <c r="K9" s="65"/>
      <c r="L9" s="65"/>
      <c r="M9" s="65"/>
    </row>
    <row r="10" spans="1:13" s="5" customFormat="1" ht="12.75" customHeight="1" x14ac:dyDescent="0.2">
      <c r="A10" s="14">
        <v>4</v>
      </c>
      <c r="B10" s="15">
        <f t="shared" si="3"/>
        <v>919.64</v>
      </c>
      <c r="C10" s="15">
        <f>A10*$C$7</f>
        <v>919.64</v>
      </c>
      <c r="D10" s="44">
        <v>34</v>
      </c>
      <c r="E10" s="44">
        <v>70</v>
      </c>
      <c r="F10" s="44">
        <v>60</v>
      </c>
      <c r="G10" s="45">
        <f t="shared" si="0"/>
        <v>164</v>
      </c>
      <c r="H10" s="15">
        <f t="shared" si="1"/>
        <v>1083.6399999999999</v>
      </c>
      <c r="I10" s="16">
        <f t="shared" si="2"/>
        <v>1083.6399999999999</v>
      </c>
      <c r="J10" s="67"/>
      <c r="K10" s="65"/>
      <c r="L10" s="65"/>
      <c r="M10" s="65"/>
    </row>
    <row r="11" spans="1:13" s="5" customFormat="1" ht="12.75" customHeight="1" x14ac:dyDescent="0.2">
      <c r="A11" s="14">
        <v>5</v>
      </c>
      <c r="B11" s="15">
        <f t="shared" si="3"/>
        <v>1149.55</v>
      </c>
      <c r="C11" s="15">
        <f>A11*$C$7</f>
        <v>1149.55</v>
      </c>
      <c r="D11" s="44">
        <v>34</v>
      </c>
      <c r="E11" s="44">
        <v>70</v>
      </c>
      <c r="F11" s="44">
        <v>60</v>
      </c>
      <c r="G11" s="45">
        <f t="shared" si="0"/>
        <v>164</v>
      </c>
      <c r="H11" s="15">
        <f t="shared" si="1"/>
        <v>1313.55</v>
      </c>
      <c r="I11" s="16">
        <f t="shared" si="2"/>
        <v>1313.55</v>
      </c>
      <c r="J11" s="67"/>
      <c r="K11" s="65"/>
      <c r="L11" s="65"/>
      <c r="M11" s="65"/>
    </row>
    <row r="12" spans="1:13" s="5" customFormat="1" ht="12.75" customHeight="1" x14ac:dyDescent="0.2">
      <c r="A12" s="14">
        <v>6</v>
      </c>
      <c r="B12" s="15">
        <f t="shared" si="3"/>
        <v>1379.46</v>
      </c>
      <c r="C12" s="15">
        <f>A12*$C$7</f>
        <v>1379.46</v>
      </c>
      <c r="D12" s="44">
        <v>34</v>
      </c>
      <c r="E12" s="44">
        <v>70</v>
      </c>
      <c r="F12" s="44">
        <v>60</v>
      </c>
      <c r="G12" s="45">
        <f t="shared" si="0"/>
        <v>164</v>
      </c>
      <c r="H12" s="15">
        <f t="shared" si="1"/>
        <v>1543.46</v>
      </c>
      <c r="I12" s="16">
        <f t="shared" si="2"/>
        <v>1543.46</v>
      </c>
      <c r="J12" s="67"/>
      <c r="K12" s="65"/>
      <c r="L12" s="65"/>
      <c r="M12" s="65"/>
    </row>
    <row r="13" spans="1:13" s="5" customFormat="1" ht="12.75" customHeight="1" x14ac:dyDescent="0.2">
      <c r="A13" s="14">
        <v>7</v>
      </c>
      <c r="B13" s="15">
        <f t="shared" si="3"/>
        <v>1609.37</v>
      </c>
      <c r="C13" s="15">
        <f t="shared" ref="C13:C30" si="4">A13*731.81</f>
        <v>5122.67</v>
      </c>
      <c r="D13" s="44">
        <v>34</v>
      </c>
      <c r="E13" s="44">
        <v>70</v>
      </c>
      <c r="F13" s="44">
        <v>60</v>
      </c>
      <c r="G13" s="45">
        <f t="shared" si="0"/>
        <v>164</v>
      </c>
      <c r="H13" s="15">
        <f t="shared" si="1"/>
        <v>1773.37</v>
      </c>
      <c r="I13" s="16">
        <f t="shared" si="2"/>
        <v>5286.67</v>
      </c>
      <c r="J13" s="67"/>
      <c r="K13" s="65"/>
      <c r="L13" s="65"/>
      <c r="M13" s="65"/>
    </row>
    <row r="14" spans="1:13" s="5" customFormat="1" ht="12.75" customHeight="1" x14ac:dyDescent="0.2">
      <c r="A14" s="14">
        <v>8</v>
      </c>
      <c r="B14" s="15">
        <f t="shared" si="3"/>
        <v>1839.28</v>
      </c>
      <c r="C14" s="15">
        <f t="shared" si="4"/>
        <v>5854.48</v>
      </c>
      <c r="D14" s="44">
        <v>34</v>
      </c>
      <c r="E14" s="44">
        <v>70</v>
      </c>
      <c r="F14" s="44">
        <v>60</v>
      </c>
      <c r="G14" s="45">
        <f t="shared" si="0"/>
        <v>164</v>
      </c>
      <c r="H14" s="15">
        <f t="shared" si="1"/>
        <v>2003.28</v>
      </c>
      <c r="I14" s="16">
        <f t="shared" si="2"/>
        <v>6018.48</v>
      </c>
      <c r="J14" s="67"/>
      <c r="K14" s="65"/>
      <c r="L14" s="65"/>
      <c r="M14" s="65"/>
    </row>
    <row r="15" spans="1:13" s="5" customFormat="1" ht="12.75" customHeight="1" x14ac:dyDescent="0.2">
      <c r="A15" s="14">
        <v>9</v>
      </c>
      <c r="B15" s="15">
        <f t="shared" si="3"/>
        <v>2069.19</v>
      </c>
      <c r="C15" s="15">
        <f t="shared" si="4"/>
        <v>6586.2899999999991</v>
      </c>
      <c r="D15" s="44">
        <v>34</v>
      </c>
      <c r="E15" s="44">
        <v>70</v>
      </c>
      <c r="F15" s="44">
        <v>60</v>
      </c>
      <c r="G15" s="45">
        <f t="shared" si="0"/>
        <v>164</v>
      </c>
      <c r="H15" s="15">
        <f t="shared" si="1"/>
        <v>2233.19</v>
      </c>
      <c r="I15" s="16">
        <f t="shared" si="2"/>
        <v>6750.2899999999991</v>
      </c>
      <c r="J15" s="67"/>
      <c r="K15" s="65"/>
      <c r="L15" s="65"/>
      <c r="M15" s="65"/>
    </row>
    <row r="16" spans="1:13" s="5" customFormat="1" ht="12.75" customHeight="1" x14ac:dyDescent="0.2">
      <c r="A16" s="14">
        <v>10</v>
      </c>
      <c r="B16" s="15">
        <f t="shared" si="3"/>
        <v>2299.1</v>
      </c>
      <c r="C16" s="15">
        <f t="shared" si="4"/>
        <v>7318.0999999999995</v>
      </c>
      <c r="D16" s="44">
        <v>34</v>
      </c>
      <c r="E16" s="44">
        <v>70</v>
      </c>
      <c r="F16" s="44">
        <v>60</v>
      </c>
      <c r="G16" s="45">
        <f t="shared" si="0"/>
        <v>164</v>
      </c>
      <c r="H16" s="15">
        <f t="shared" si="1"/>
        <v>2463.1</v>
      </c>
      <c r="I16" s="16">
        <f t="shared" si="2"/>
        <v>7482.0999999999995</v>
      </c>
      <c r="J16" s="67"/>
      <c r="K16" s="65"/>
      <c r="L16" s="65"/>
      <c r="M16" s="65"/>
    </row>
    <row r="17" spans="1:13" s="5" customFormat="1" ht="12.75" customHeight="1" x14ac:dyDescent="0.2">
      <c r="A17" s="14">
        <v>11</v>
      </c>
      <c r="B17" s="15">
        <f t="shared" si="3"/>
        <v>2529.0099999999998</v>
      </c>
      <c r="C17" s="15">
        <f t="shared" si="4"/>
        <v>8049.91</v>
      </c>
      <c r="D17" s="44">
        <v>34</v>
      </c>
      <c r="E17" s="44">
        <v>70</v>
      </c>
      <c r="F17" s="44">
        <v>60</v>
      </c>
      <c r="G17" s="45">
        <f t="shared" si="0"/>
        <v>164</v>
      </c>
      <c r="H17" s="15">
        <f t="shared" si="1"/>
        <v>2693.0099999999998</v>
      </c>
      <c r="I17" s="16">
        <f t="shared" si="2"/>
        <v>8213.91</v>
      </c>
      <c r="J17" s="67"/>
      <c r="K17" s="65"/>
      <c r="L17" s="65"/>
      <c r="M17" s="65"/>
    </row>
    <row r="18" spans="1:13" s="5" customFormat="1" ht="12.75" customHeight="1" x14ac:dyDescent="0.2">
      <c r="A18" s="14">
        <v>12</v>
      </c>
      <c r="B18" s="15">
        <f t="shared" si="3"/>
        <v>2758.92</v>
      </c>
      <c r="C18" s="15">
        <f t="shared" si="4"/>
        <v>8781.7199999999993</v>
      </c>
      <c r="D18" s="44">
        <v>34</v>
      </c>
      <c r="E18" s="44">
        <v>70</v>
      </c>
      <c r="F18" s="44">
        <v>60</v>
      </c>
      <c r="G18" s="45">
        <f t="shared" si="0"/>
        <v>164</v>
      </c>
      <c r="H18" s="15">
        <f t="shared" si="1"/>
        <v>2922.92</v>
      </c>
      <c r="I18" s="16">
        <f t="shared" si="2"/>
        <v>8945.7199999999993</v>
      </c>
      <c r="J18" s="67"/>
      <c r="K18" s="65"/>
      <c r="L18" s="65"/>
      <c r="M18" s="65"/>
    </row>
    <row r="19" spans="1:13" s="5" customFormat="1" ht="12.75" customHeight="1" x14ac:dyDescent="0.2">
      <c r="A19" s="14">
        <v>13</v>
      </c>
      <c r="B19" s="15">
        <f t="shared" si="3"/>
        <v>2988.83</v>
      </c>
      <c r="C19" s="15">
        <f t="shared" si="4"/>
        <v>9513.5299999999988</v>
      </c>
      <c r="D19" s="44">
        <v>34</v>
      </c>
      <c r="E19" s="44">
        <v>70</v>
      </c>
      <c r="F19" s="44">
        <v>60</v>
      </c>
      <c r="G19" s="45">
        <f t="shared" si="0"/>
        <v>164</v>
      </c>
      <c r="H19" s="15">
        <f t="shared" si="1"/>
        <v>3152.83</v>
      </c>
      <c r="I19" s="16">
        <f t="shared" si="2"/>
        <v>9677.5299999999988</v>
      </c>
      <c r="J19" s="67"/>
      <c r="K19" s="65"/>
      <c r="L19" s="65"/>
      <c r="M19" s="65"/>
    </row>
    <row r="20" spans="1:13" s="5" customFormat="1" ht="12.75" customHeight="1" x14ac:dyDescent="0.2">
      <c r="A20" s="14">
        <v>14</v>
      </c>
      <c r="B20" s="15">
        <f t="shared" si="3"/>
        <v>3218.74</v>
      </c>
      <c r="C20" s="15">
        <f t="shared" si="4"/>
        <v>10245.34</v>
      </c>
      <c r="D20" s="44">
        <v>34</v>
      </c>
      <c r="E20" s="44">
        <v>70</v>
      </c>
      <c r="F20" s="44">
        <v>60</v>
      </c>
      <c r="G20" s="45">
        <f t="shared" si="0"/>
        <v>164</v>
      </c>
      <c r="H20" s="15">
        <f t="shared" si="1"/>
        <v>3382.74</v>
      </c>
      <c r="I20" s="16">
        <f t="shared" si="2"/>
        <v>10409.34</v>
      </c>
      <c r="J20" s="67"/>
      <c r="K20" s="65"/>
      <c r="L20" s="65"/>
      <c r="M20" s="65"/>
    </row>
    <row r="21" spans="1:13" s="5" customFormat="1" ht="12.75" customHeight="1" x14ac:dyDescent="0.2">
      <c r="A21" s="14">
        <v>15</v>
      </c>
      <c r="B21" s="15">
        <f t="shared" si="3"/>
        <v>3448.65</v>
      </c>
      <c r="C21" s="15">
        <f t="shared" si="4"/>
        <v>10977.15</v>
      </c>
      <c r="D21" s="44">
        <v>34</v>
      </c>
      <c r="E21" s="44">
        <v>70</v>
      </c>
      <c r="F21" s="44">
        <v>60</v>
      </c>
      <c r="G21" s="45">
        <f t="shared" si="0"/>
        <v>164</v>
      </c>
      <c r="H21" s="15">
        <f t="shared" si="1"/>
        <v>3612.65</v>
      </c>
      <c r="I21" s="16">
        <f t="shared" si="2"/>
        <v>11141.15</v>
      </c>
      <c r="J21" s="67"/>
      <c r="K21" s="65"/>
      <c r="L21" s="65"/>
      <c r="M21" s="65"/>
    </row>
    <row r="22" spans="1:13" s="5" customFormat="1" ht="12.75" customHeight="1" x14ac:dyDescent="0.2">
      <c r="A22" s="14">
        <v>16</v>
      </c>
      <c r="B22" s="15">
        <f t="shared" si="3"/>
        <v>3678.56</v>
      </c>
      <c r="C22" s="15">
        <f t="shared" si="4"/>
        <v>11708.96</v>
      </c>
      <c r="D22" s="44">
        <v>34</v>
      </c>
      <c r="E22" s="44">
        <v>70</v>
      </c>
      <c r="F22" s="44">
        <v>60</v>
      </c>
      <c r="G22" s="45">
        <f t="shared" si="0"/>
        <v>164</v>
      </c>
      <c r="H22" s="15">
        <f t="shared" si="1"/>
        <v>3842.56</v>
      </c>
      <c r="I22" s="16">
        <f t="shared" si="2"/>
        <v>11872.96</v>
      </c>
      <c r="J22" s="67"/>
      <c r="K22" s="65"/>
      <c r="L22" s="65"/>
      <c r="M22" s="65"/>
    </row>
    <row r="23" spans="1:13" s="5" customFormat="1" ht="12.75" customHeight="1" x14ac:dyDescent="0.2">
      <c r="A23" s="14">
        <v>17</v>
      </c>
      <c r="B23" s="15">
        <f t="shared" si="3"/>
        <v>3908.47</v>
      </c>
      <c r="C23" s="15">
        <f t="shared" si="4"/>
        <v>12440.769999999999</v>
      </c>
      <c r="D23" s="44">
        <v>34</v>
      </c>
      <c r="E23" s="44">
        <v>70</v>
      </c>
      <c r="F23" s="44">
        <v>60</v>
      </c>
      <c r="G23" s="45">
        <f t="shared" si="0"/>
        <v>164</v>
      </c>
      <c r="H23" s="15">
        <f t="shared" si="1"/>
        <v>4072.47</v>
      </c>
      <c r="I23" s="16">
        <f t="shared" si="2"/>
        <v>12604.769999999999</v>
      </c>
      <c r="J23" s="67"/>
      <c r="K23" s="65"/>
      <c r="L23" s="65"/>
      <c r="M23" s="65"/>
    </row>
    <row r="24" spans="1:13" s="5" customFormat="1" ht="12.75" customHeight="1" x14ac:dyDescent="0.2">
      <c r="A24" s="14">
        <v>18</v>
      </c>
      <c r="B24" s="15">
        <f t="shared" si="3"/>
        <v>4138.38</v>
      </c>
      <c r="C24" s="15">
        <f t="shared" si="4"/>
        <v>13172.579999999998</v>
      </c>
      <c r="D24" s="44">
        <v>34</v>
      </c>
      <c r="E24" s="44">
        <v>70</v>
      </c>
      <c r="F24" s="44">
        <v>60</v>
      </c>
      <c r="G24" s="45">
        <f t="shared" si="0"/>
        <v>164</v>
      </c>
      <c r="H24" s="15">
        <f t="shared" si="1"/>
        <v>4302.38</v>
      </c>
      <c r="I24" s="16">
        <f t="shared" si="2"/>
        <v>13336.579999999998</v>
      </c>
      <c r="J24" s="67"/>
      <c r="K24" s="65"/>
      <c r="L24" s="65"/>
      <c r="M24" s="65"/>
    </row>
    <row r="25" spans="1:13" s="5" customFormat="1" ht="12.75" customHeight="1" x14ac:dyDescent="0.2">
      <c r="A25" s="14">
        <v>19</v>
      </c>
      <c r="B25" s="15">
        <f t="shared" si="3"/>
        <v>4368.29</v>
      </c>
      <c r="C25" s="15">
        <f t="shared" si="4"/>
        <v>13904.39</v>
      </c>
      <c r="D25" s="44">
        <v>34</v>
      </c>
      <c r="E25" s="44">
        <v>70</v>
      </c>
      <c r="F25" s="44">
        <v>60</v>
      </c>
      <c r="G25" s="45">
        <f t="shared" si="0"/>
        <v>164</v>
      </c>
      <c r="H25" s="15">
        <f t="shared" si="1"/>
        <v>4532.29</v>
      </c>
      <c r="I25" s="16">
        <f t="shared" si="2"/>
        <v>14068.39</v>
      </c>
      <c r="J25" s="67"/>
      <c r="K25" s="65"/>
      <c r="L25" s="65"/>
      <c r="M25" s="65"/>
    </row>
    <row r="26" spans="1:13" s="5" customFormat="1" ht="12.75" customHeight="1" x14ac:dyDescent="0.2">
      <c r="A26" s="14">
        <v>20</v>
      </c>
      <c r="B26" s="15">
        <f t="shared" si="3"/>
        <v>4598.2</v>
      </c>
      <c r="C26" s="15">
        <f t="shared" si="4"/>
        <v>14636.199999999999</v>
      </c>
      <c r="D26" s="44">
        <v>34</v>
      </c>
      <c r="E26" s="44">
        <v>70</v>
      </c>
      <c r="F26" s="44">
        <v>60</v>
      </c>
      <c r="G26" s="45">
        <f t="shared" si="0"/>
        <v>164</v>
      </c>
      <c r="H26" s="15">
        <f t="shared" si="1"/>
        <v>4762.2</v>
      </c>
      <c r="I26" s="16">
        <f t="shared" si="2"/>
        <v>14800.199999999999</v>
      </c>
      <c r="J26" s="67"/>
      <c r="K26" s="65"/>
      <c r="L26" s="65"/>
      <c r="M26" s="65"/>
    </row>
    <row r="27" spans="1:13" s="5" customFormat="1" ht="12.75" customHeight="1" x14ac:dyDescent="0.2">
      <c r="A27" s="14">
        <v>21</v>
      </c>
      <c r="B27" s="15">
        <f t="shared" si="3"/>
        <v>4828.1099999999997</v>
      </c>
      <c r="C27" s="15">
        <f t="shared" si="4"/>
        <v>15368.009999999998</v>
      </c>
      <c r="D27" s="44">
        <v>34</v>
      </c>
      <c r="E27" s="44">
        <v>70</v>
      </c>
      <c r="F27" s="44">
        <v>60</v>
      </c>
      <c r="G27" s="45">
        <f t="shared" si="0"/>
        <v>164</v>
      </c>
      <c r="H27" s="15">
        <f t="shared" si="1"/>
        <v>4992.1099999999997</v>
      </c>
      <c r="I27" s="16">
        <f t="shared" si="2"/>
        <v>15532.009999999998</v>
      </c>
      <c r="J27" s="67"/>
      <c r="K27" s="65"/>
      <c r="L27" s="65"/>
      <c r="M27" s="65"/>
    </row>
    <row r="28" spans="1:13" s="5" customFormat="1" ht="12.75" customHeight="1" x14ac:dyDescent="0.2">
      <c r="A28" s="14">
        <v>22</v>
      </c>
      <c r="B28" s="15">
        <f t="shared" si="3"/>
        <v>5058.0199999999995</v>
      </c>
      <c r="C28" s="15">
        <f t="shared" si="4"/>
        <v>16099.82</v>
      </c>
      <c r="D28" s="44">
        <v>34</v>
      </c>
      <c r="E28" s="44">
        <v>70</v>
      </c>
      <c r="F28" s="44">
        <v>60</v>
      </c>
      <c r="G28" s="45">
        <f t="shared" si="0"/>
        <v>164</v>
      </c>
      <c r="H28" s="15">
        <f t="shared" si="1"/>
        <v>5222.0199999999995</v>
      </c>
      <c r="I28" s="16">
        <f t="shared" si="2"/>
        <v>16263.82</v>
      </c>
      <c r="J28" s="67"/>
      <c r="K28" s="65"/>
      <c r="L28" s="65"/>
      <c r="M28" s="65"/>
    </row>
    <row r="29" spans="1:13" s="5" customFormat="1" ht="12.75" customHeight="1" x14ac:dyDescent="0.2">
      <c r="A29" s="14">
        <v>23</v>
      </c>
      <c r="B29" s="15">
        <f t="shared" si="3"/>
        <v>5287.93</v>
      </c>
      <c r="C29" s="15">
        <f t="shared" si="4"/>
        <v>16831.629999999997</v>
      </c>
      <c r="D29" s="44">
        <v>34</v>
      </c>
      <c r="E29" s="44">
        <v>70</v>
      </c>
      <c r="F29" s="44">
        <v>60</v>
      </c>
      <c r="G29" s="45">
        <f t="shared" si="0"/>
        <v>164</v>
      </c>
      <c r="H29" s="15">
        <f t="shared" si="1"/>
        <v>5451.93</v>
      </c>
      <c r="I29" s="16">
        <f t="shared" si="2"/>
        <v>16995.629999999997</v>
      </c>
      <c r="J29" s="67"/>
      <c r="K29" s="65"/>
      <c r="L29" s="65"/>
      <c r="M29" s="65"/>
    </row>
    <row r="30" spans="1:13" s="5" customFormat="1" ht="12.75" customHeight="1" x14ac:dyDescent="0.2">
      <c r="A30" s="14">
        <v>24</v>
      </c>
      <c r="B30" s="15">
        <f t="shared" si="3"/>
        <v>5517.84</v>
      </c>
      <c r="C30" s="15">
        <f t="shared" si="4"/>
        <v>17563.439999999999</v>
      </c>
      <c r="D30" s="44">
        <v>34</v>
      </c>
      <c r="E30" s="44">
        <v>70</v>
      </c>
      <c r="F30" s="44">
        <v>60</v>
      </c>
      <c r="G30" s="45">
        <f t="shared" si="0"/>
        <v>164</v>
      </c>
      <c r="H30" s="15">
        <f t="shared" si="1"/>
        <v>5681.84</v>
      </c>
      <c r="I30" s="16">
        <f t="shared" si="2"/>
        <v>17727.439999999999</v>
      </c>
      <c r="J30" s="67"/>
      <c r="K30" s="65"/>
      <c r="L30" s="65"/>
      <c r="M30" s="65"/>
    </row>
    <row r="31" spans="1:13" s="5" customFormat="1" x14ac:dyDescent="0.2"/>
    <row r="32" spans="1:13" s="5" customFormat="1" x14ac:dyDescent="0.2">
      <c r="A32" s="27"/>
    </row>
    <row r="33" spans="1:11" s="5" customFormat="1" x14ac:dyDescent="0.2">
      <c r="A33" s="27"/>
      <c r="B33" s="27" t="s">
        <v>45</v>
      </c>
    </row>
    <row r="34" spans="1:11" s="5" customFormat="1" x14ac:dyDescent="0.2">
      <c r="B34" s="60" t="s">
        <v>13</v>
      </c>
    </row>
    <row r="35" spans="1:11" s="5" customFormat="1" x14ac:dyDescent="0.2">
      <c r="B35" s="27" t="s">
        <v>26</v>
      </c>
    </row>
    <row r="36" spans="1:11" s="5" customFormat="1" x14ac:dyDescent="0.2">
      <c r="B36" s="27" t="s">
        <v>44</v>
      </c>
    </row>
    <row r="37" spans="1:11" s="5" customFormat="1" x14ac:dyDescent="0.2">
      <c r="B37" s="27"/>
    </row>
    <row r="38" spans="1:11" x14ac:dyDescent="0.2">
      <c r="B38" s="27"/>
      <c r="C38" s="5"/>
      <c r="D38" s="5"/>
      <c r="E38" s="5"/>
      <c r="F38" s="5"/>
      <c r="G38" s="5"/>
      <c r="H38" s="5"/>
      <c r="I38" s="5"/>
      <c r="J38" s="5"/>
      <c r="K38" s="5"/>
    </row>
    <row r="39" spans="1:11" ht="9.75" customHeight="1" x14ac:dyDescent="0.2">
      <c r="B39" s="81"/>
      <c r="C39" s="113" t="s">
        <v>14</v>
      </c>
      <c r="D39" s="113"/>
      <c r="E39" s="113"/>
      <c r="F39" s="5"/>
      <c r="G39" s="5"/>
      <c r="H39" s="5"/>
      <c r="I39" s="5"/>
      <c r="J39" s="5"/>
      <c r="K39" s="5"/>
    </row>
    <row r="40" spans="1:11" x14ac:dyDescent="0.2">
      <c r="B40" s="81"/>
      <c r="C40" s="113" t="s">
        <v>15</v>
      </c>
      <c r="D40" s="113"/>
      <c r="E40" s="113"/>
      <c r="F40" s="5"/>
      <c r="G40" s="5"/>
      <c r="H40" s="5"/>
      <c r="I40" s="5"/>
      <c r="J40" s="5"/>
      <c r="K40" s="5"/>
    </row>
    <row r="41" spans="1:11" x14ac:dyDescent="0.2">
      <c r="B41" s="81"/>
      <c r="C41" s="100" t="s">
        <v>16</v>
      </c>
      <c r="D41" s="100" t="s">
        <v>17</v>
      </c>
      <c r="E41" s="100" t="s">
        <v>18</v>
      </c>
      <c r="F41" s="5"/>
      <c r="G41" s="5"/>
      <c r="H41" s="5"/>
      <c r="I41" s="5"/>
      <c r="J41" s="5"/>
      <c r="K41" s="5"/>
    </row>
    <row r="42" spans="1:11" x14ac:dyDescent="0.2">
      <c r="B42" s="81" t="s">
        <v>20</v>
      </c>
      <c r="C42" s="83">
        <v>580</v>
      </c>
      <c r="D42" s="83">
        <v>377</v>
      </c>
      <c r="E42" s="83">
        <v>377</v>
      </c>
      <c r="F42" s="5"/>
      <c r="G42" s="5"/>
      <c r="H42" s="5"/>
      <c r="I42" s="5"/>
      <c r="J42" s="5"/>
      <c r="K42" s="5"/>
    </row>
    <row r="43" spans="1:11" x14ac:dyDescent="0.2">
      <c r="B43" s="81" t="s">
        <v>21</v>
      </c>
      <c r="C43" s="83">
        <v>716</v>
      </c>
      <c r="D43" s="83">
        <v>466</v>
      </c>
      <c r="E43" s="83">
        <v>466</v>
      </c>
      <c r="F43" s="5"/>
      <c r="G43" s="5"/>
      <c r="H43" s="5"/>
      <c r="I43" s="5"/>
      <c r="J43" s="5"/>
      <c r="K43" s="5"/>
    </row>
    <row r="44" spans="1:11" x14ac:dyDescent="0.2">
      <c r="B44" s="81" t="s">
        <v>22</v>
      </c>
      <c r="C44" s="84">
        <v>1289</v>
      </c>
      <c r="D44" s="83">
        <v>839</v>
      </c>
      <c r="E44" s="83">
        <v>839</v>
      </c>
      <c r="F44" s="5"/>
      <c r="G44" s="5"/>
      <c r="H44" s="5"/>
      <c r="I44" s="5"/>
      <c r="J44" s="5"/>
      <c r="K44" s="5"/>
    </row>
    <row r="45" spans="1:11" x14ac:dyDescent="0.2">
      <c r="B45" s="81" t="s">
        <v>23</v>
      </c>
      <c r="C45" s="85">
        <v>2721</v>
      </c>
      <c r="D45" s="85">
        <v>1772</v>
      </c>
      <c r="E45" s="85">
        <v>1772</v>
      </c>
      <c r="F45" s="5"/>
      <c r="G45" s="5"/>
      <c r="H45" s="5"/>
      <c r="I45" s="5"/>
      <c r="J45" s="5"/>
      <c r="K45" s="5"/>
    </row>
    <row r="46" spans="1:11" x14ac:dyDescent="0.2">
      <c r="B46" s="81" t="s">
        <v>23</v>
      </c>
      <c r="C46" s="85">
        <v>2721</v>
      </c>
      <c r="D46" s="85">
        <v>1772</v>
      </c>
      <c r="E46" s="85">
        <v>1772</v>
      </c>
      <c r="F46" s="5"/>
      <c r="G46" s="5"/>
      <c r="H46" s="5"/>
      <c r="I46" s="5"/>
      <c r="J46" s="5"/>
      <c r="K46" s="5"/>
    </row>
    <row r="47" spans="1:1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</row>
  </sheetData>
  <mergeCells count="6">
    <mergeCell ref="D4:F4"/>
    <mergeCell ref="F5:F6"/>
    <mergeCell ref="C39:E39"/>
    <mergeCell ref="C40:E40"/>
    <mergeCell ref="D5:D6"/>
    <mergeCell ref="E5:E6"/>
  </mergeCells>
  <pageMargins left="0.2" right="0.2" top="0.25" bottom="0.2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C13" sqref="C13:C30"/>
    </sheetView>
  </sheetViews>
  <sheetFormatPr defaultRowHeight="12.75" x14ac:dyDescent="0.2"/>
  <cols>
    <col min="1" max="1" width="10.7109375" customWidth="1"/>
    <col min="2" max="9" width="12.85546875" customWidth="1"/>
  </cols>
  <sheetData>
    <row r="1" spans="1:14" s="5" customFormat="1" ht="18.75" customHeight="1" x14ac:dyDescent="0.3">
      <c r="A1" s="1" t="s">
        <v>40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</row>
    <row r="2" spans="1:14" s="5" customFormat="1" ht="12.75" customHeight="1" x14ac:dyDescent="0.2">
      <c r="A2" s="27"/>
      <c r="B2" s="60" t="s">
        <v>24</v>
      </c>
      <c r="C2" s="60"/>
      <c r="D2" s="60"/>
      <c r="E2" s="60"/>
      <c r="F2" s="60"/>
      <c r="G2" s="60"/>
      <c r="H2" s="60"/>
      <c r="I2" s="60"/>
      <c r="J2" s="60"/>
      <c r="K2" s="27"/>
      <c r="L2" s="27"/>
      <c r="M2" s="27"/>
      <c r="N2" s="27"/>
    </row>
    <row r="3" spans="1:14" s="5" customFormat="1" ht="12.75" customHeight="1" x14ac:dyDescent="0.2">
      <c r="A3" s="27"/>
      <c r="B3" s="60" t="s">
        <v>25</v>
      </c>
      <c r="C3" s="60"/>
      <c r="D3" s="60"/>
      <c r="E3" s="60"/>
      <c r="F3" s="60"/>
      <c r="G3" s="60"/>
      <c r="H3" s="60"/>
      <c r="I3" s="60"/>
      <c r="J3" s="60"/>
      <c r="K3" s="27"/>
      <c r="L3" s="27"/>
      <c r="M3" s="27"/>
      <c r="N3" s="27"/>
    </row>
    <row r="4" spans="1:14" s="5" customFormat="1" ht="12.75" customHeight="1" x14ac:dyDescent="0.2">
      <c r="A4" s="47"/>
      <c r="B4" s="41" t="s">
        <v>5</v>
      </c>
      <c r="C4" s="42"/>
      <c r="D4" s="114" t="s">
        <v>8</v>
      </c>
      <c r="E4" s="115"/>
      <c r="F4" s="116"/>
      <c r="G4" s="25"/>
      <c r="H4" s="25" t="s">
        <v>9</v>
      </c>
      <c r="I4" s="55" t="s">
        <v>9</v>
      </c>
      <c r="J4" s="66"/>
      <c r="K4" s="62"/>
      <c r="L4" s="62"/>
      <c r="M4" s="62"/>
      <c r="N4" s="27"/>
    </row>
    <row r="5" spans="1:14" s="5" customFormat="1" ht="12.75" customHeight="1" x14ac:dyDescent="0.2">
      <c r="A5" s="48" t="s">
        <v>0</v>
      </c>
      <c r="B5" s="25" t="s">
        <v>32</v>
      </c>
      <c r="C5" s="25" t="s">
        <v>47</v>
      </c>
      <c r="D5" s="121" t="s">
        <v>6</v>
      </c>
      <c r="E5" s="121" t="s">
        <v>7</v>
      </c>
      <c r="F5" s="126" t="s">
        <v>48</v>
      </c>
      <c r="G5" s="24" t="s">
        <v>9</v>
      </c>
      <c r="H5" s="24" t="s">
        <v>10</v>
      </c>
      <c r="I5" s="29" t="s">
        <v>10</v>
      </c>
      <c r="J5" s="66"/>
      <c r="K5" s="63"/>
      <c r="L5" s="63"/>
      <c r="M5" s="63"/>
      <c r="N5" s="27"/>
    </row>
    <row r="6" spans="1:14" s="5" customFormat="1" ht="12.75" customHeight="1" x14ac:dyDescent="0.2">
      <c r="A6" s="34" t="s">
        <v>1</v>
      </c>
      <c r="B6" s="12" t="s">
        <v>2</v>
      </c>
      <c r="C6" s="43" t="s">
        <v>4</v>
      </c>
      <c r="D6" s="118"/>
      <c r="E6" s="118"/>
      <c r="F6" s="123"/>
      <c r="G6" s="12" t="s">
        <v>8</v>
      </c>
      <c r="H6" s="12" t="s">
        <v>2</v>
      </c>
      <c r="I6" s="56" t="s">
        <v>11</v>
      </c>
      <c r="J6" s="57"/>
      <c r="K6" s="29"/>
      <c r="L6" s="29"/>
      <c r="M6" s="64"/>
      <c r="N6" s="27"/>
    </row>
    <row r="7" spans="1:14" s="5" customFormat="1" ht="12.75" customHeight="1" x14ac:dyDescent="0.2">
      <c r="A7" s="49">
        <v>1</v>
      </c>
      <c r="B7" s="44">
        <v>229.91</v>
      </c>
      <c r="C7" s="44">
        <v>229.91</v>
      </c>
      <c r="D7" s="44">
        <v>23</v>
      </c>
      <c r="E7" s="44">
        <v>0</v>
      </c>
      <c r="F7" s="44">
        <v>0</v>
      </c>
      <c r="G7" s="45">
        <f t="shared" ref="G7:G30" si="0">SUM(D7:F7)</f>
        <v>23</v>
      </c>
      <c r="H7" s="44">
        <f t="shared" ref="H7:H30" si="1">SUM(B7,G7)</f>
        <v>252.91</v>
      </c>
      <c r="I7" s="46">
        <f t="shared" ref="I7:I30" si="2">SUM(C7,G7)</f>
        <v>252.91</v>
      </c>
      <c r="J7" s="67"/>
      <c r="K7" s="65"/>
      <c r="L7" s="65"/>
      <c r="M7" s="65"/>
      <c r="N7" s="27"/>
    </row>
    <row r="8" spans="1:14" s="5" customFormat="1" ht="12.75" customHeight="1" x14ac:dyDescent="0.2">
      <c r="A8" s="14">
        <v>2</v>
      </c>
      <c r="B8" s="15">
        <f t="shared" ref="B8:B30" si="3">A8*$B$7</f>
        <v>459.82</v>
      </c>
      <c r="C8" s="15">
        <f>A8*$C$7</f>
        <v>459.82</v>
      </c>
      <c r="D8" s="15">
        <v>25</v>
      </c>
      <c r="E8" s="44">
        <v>0</v>
      </c>
      <c r="F8" s="15">
        <v>0</v>
      </c>
      <c r="G8" s="45">
        <f t="shared" si="0"/>
        <v>25</v>
      </c>
      <c r="H8" s="15">
        <f t="shared" si="1"/>
        <v>484.82</v>
      </c>
      <c r="I8" s="16">
        <f t="shared" si="2"/>
        <v>484.82</v>
      </c>
      <c r="J8" s="67"/>
      <c r="K8" s="65"/>
      <c r="L8" s="65"/>
      <c r="M8" s="65"/>
    </row>
    <row r="9" spans="1:14" s="5" customFormat="1" ht="12.75" customHeight="1" x14ac:dyDescent="0.2">
      <c r="A9" s="14">
        <v>3</v>
      </c>
      <c r="B9" s="15">
        <f t="shared" si="3"/>
        <v>689.73</v>
      </c>
      <c r="C9" s="15">
        <f>A9*$C$7</f>
        <v>689.73</v>
      </c>
      <c r="D9" s="15">
        <v>27</v>
      </c>
      <c r="E9" s="44">
        <v>0</v>
      </c>
      <c r="F9" s="15">
        <v>0</v>
      </c>
      <c r="G9" s="45">
        <f t="shared" si="0"/>
        <v>27</v>
      </c>
      <c r="H9" s="15">
        <f t="shared" si="1"/>
        <v>716.73</v>
      </c>
      <c r="I9" s="16">
        <f t="shared" si="2"/>
        <v>716.73</v>
      </c>
      <c r="J9" s="67"/>
      <c r="K9" s="65"/>
      <c r="L9" s="65"/>
      <c r="M9" s="65"/>
    </row>
    <row r="10" spans="1:14" s="5" customFormat="1" ht="12.75" customHeight="1" x14ac:dyDescent="0.2">
      <c r="A10" s="14">
        <v>4</v>
      </c>
      <c r="B10" s="15">
        <f t="shared" si="3"/>
        <v>919.64</v>
      </c>
      <c r="C10" s="15">
        <f>A10*$C$7</f>
        <v>919.64</v>
      </c>
      <c r="D10" s="15">
        <v>29</v>
      </c>
      <c r="E10" s="44">
        <v>0</v>
      </c>
      <c r="F10" s="15">
        <v>0</v>
      </c>
      <c r="G10" s="45">
        <f t="shared" si="0"/>
        <v>29</v>
      </c>
      <c r="H10" s="15">
        <f t="shared" si="1"/>
        <v>948.64</v>
      </c>
      <c r="I10" s="16">
        <f t="shared" si="2"/>
        <v>948.64</v>
      </c>
      <c r="J10" s="67"/>
      <c r="K10" s="65"/>
      <c r="L10" s="65"/>
      <c r="M10" s="65"/>
    </row>
    <row r="11" spans="1:14" s="5" customFormat="1" ht="12.75" customHeight="1" x14ac:dyDescent="0.2">
      <c r="A11" s="14">
        <v>5</v>
      </c>
      <c r="B11" s="15">
        <f t="shared" si="3"/>
        <v>1149.55</v>
      </c>
      <c r="C11" s="15">
        <f>A11*$C$7</f>
        <v>1149.55</v>
      </c>
      <c r="D11" s="15">
        <v>31</v>
      </c>
      <c r="E11" s="44">
        <v>0</v>
      </c>
      <c r="F11" s="15">
        <v>0</v>
      </c>
      <c r="G11" s="45">
        <f t="shared" si="0"/>
        <v>31</v>
      </c>
      <c r="H11" s="15">
        <f t="shared" si="1"/>
        <v>1180.55</v>
      </c>
      <c r="I11" s="16">
        <f t="shared" si="2"/>
        <v>1180.55</v>
      </c>
      <c r="J11" s="67"/>
      <c r="K11" s="65"/>
      <c r="L11" s="65"/>
      <c r="M11" s="65"/>
    </row>
    <row r="12" spans="1:14" s="5" customFormat="1" ht="12.75" customHeight="1" x14ac:dyDescent="0.2">
      <c r="A12" s="14">
        <v>6</v>
      </c>
      <c r="B12" s="15">
        <f t="shared" si="3"/>
        <v>1379.46</v>
      </c>
      <c r="C12" s="15">
        <f>A12*$C$7</f>
        <v>1379.46</v>
      </c>
      <c r="D12" s="15">
        <v>33</v>
      </c>
      <c r="E12" s="44">
        <v>0</v>
      </c>
      <c r="F12" s="15">
        <v>0</v>
      </c>
      <c r="G12" s="45">
        <f t="shared" si="0"/>
        <v>33</v>
      </c>
      <c r="H12" s="15">
        <f t="shared" si="1"/>
        <v>1412.46</v>
      </c>
      <c r="I12" s="16">
        <f t="shared" si="2"/>
        <v>1412.46</v>
      </c>
      <c r="J12" s="67"/>
      <c r="K12" s="65"/>
      <c r="L12" s="65"/>
      <c r="M12" s="65"/>
    </row>
    <row r="13" spans="1:14" s="5" customFormat="1" ht="12.75" customHeight="1" x14ac:dyDescent="0.2">
      <c r="A13" s="14">
        <v>7</v>
      </c>
      <c r="B13" s="15">
        <f t="shared" si="3"/>
        <v>1609.37</v>
      </c>
      <c r="C13" s="15">
        <f t="shared" ref="C13:C30" si="4">A13*731.81</f>
        <v>5122.67</v>
      </c>
      <c r="D13" s="15">
        <v>35</v>
      </c>
      <c r="E13" s="44">
        <v>0</v>
      </c>
      <c r="F13" s="15">
        <v>0</v>
      </c>
      <c r="G13" s="45">
        <f t="shared" si="0"/>
        <v>35</v>
      </c>
      <c r="H13" s="15">
        <f t="shared" si="1"/>
        <v>1644.37</v>
      </c>
      <c r="I13" s="16">
        <f t="shared" si="2"/>
        <v>5157.67</v>
      </c>
      <c r="J13" s="67"/>
      <c r="K13" s="65"/>
      <c r="L13" s="65"/>
      <c r="M13" s="65"/>
    </row>
    <row r="14" spans="1:14" s="5" customFormat="1" ht="12.75" customHeight="1" x14ac:dyDescent="0.2">
      <c r="A14" s="14">
        <v>8</v>
      </c>
      <c r="B14" s="15">
        <f t="shared" si="3"/>
        <v>1839.28</v>
      </c>
      <c r="C14" s="15">
        <f t="shared" si="4"/>
        <v>5854.48</v>
      </c>
      <c r="D14" s="15">
        <v>37</v>
      </c>
      <c r="E14" s="44">
        <v>0</v>
      </c>
      <c r="F14" s="15">
        <v>0</v>
      </c>
      <c r="G14" s="45">
        <f t="shared" si="0"/>
        <v>37</v>
      </c>
      <c r="H14" s="15">
        <f t="shared" si="1"/>
        <v>1876.28</v>
      </c>
      <c r="I14" s="16">
        <f t="shared" si="2"/>
        <v>5891.48</v>
      </c>
      <c r="J14" s="67"/>
      <c r="K14" s="65"/>
      <c r="L14" s="65"/>
      <c r="M14" s="65"/>
    </row>
    <row r="15" spans="1:14" s="5" customFormat="1" ht="12.75" customHeight="1" x14ac:dyDescent="0.2">
      <c r="A15" s="14">
        <v>9</v>
      </c>
      <c r="B15" s="15">
        <f t="shared" si="3"/>
        <v>2069.19</v>
      </c>
      <c r="C15" s="15">
        <f t="shared" si="4"/>
        <v>6586.2899999999991</v>
      </c>
      <c r="D15" s="15">
        <v>39</v>
      </c>
      <c r="E15" s="44">
        <v>0</v>
      </c>
      <c r="F15" s="15">
        <v>0</v>
      </c>
      <c r="G15" s="45">
        <f t="shared" si="0"/>
        <v>39</v>
      </c>
      <c r="H15" s="15">
        <f t="shared" si="1"/>
        <v>2108.19</v>
      </c>
      <c r="I15" s="16">
        <f t="shared" si="2"/>
        <v>6625.2899999999991</v>
      </c>
      <c r="J15" s="67"/>
      <c r="K15" s="65"/>
      <c r="L15" s="65"/>
      <c r="M15" s="65"/>
    </row>
    <row r="16" spans="1:14" s="5" customFormat="1" ht="12.75" customHeight="1" x14ac:dyDescent="0.2">
      <c r="A16" s="14">
        <v>10</v>
      </c>
      <c r="B16" s="15">
        <f t="shared" si="3"/>
        <v>2299.1</v>
      </c>
      <c r="C16" s="15">
        <f t="shared" si="4"/>
        <v>7318.0999999999995</v>
      </c>
      <c r="D16" s="15">
        <v>41</v>
      </c>
      <c r="E16" s="44">
        <v>0</v>
      </c>
      <c r="F16" s="15">
        <v>0</v>
      </c>
      <c r="G16" s="45">
        <f t="shared" si="0"/>
        <v>41</v>
      </c>
      <c r="H16" s="15">
        <f t="shared" si="1"/>
        <v>2340.1</v>
      </c>
      <c r="I16" s="16">
        <f t="shared" si="2"/>
        <v>7359.0999999999995</v>
      </c>
      <c r="J16" s="67"/>
      <c r="K16" s="65"/>
      <c r="L16" s="65"/>
      <c r="M16" s="65"/>
    </row>
    <row r="17" spans="1:13" s="5" customFormat="1" ht="12.75" customHeight="1" x14ac:dyDescent="0.2">
      <c r="A17" s="14">
        <v>11</v>
      </c>
      <c r="B17" s="15">
        <f t="shared" si="3"/>
        <v>2529.0099999999998</v>
      </c>
      <c r="C17" s="15">
        <f t="shared" si="4"/>
        <v>8049.91</v>
      </c>
      <c r="D17" s="15">
        <v>43</v>
      </c>
      <c r="E17" s="44">
        <v>0</v>
      </c>
      <c r="F17" s="15">
        <v>0</v>
      </c>
      <c r="G17" s="45">
        <f t="shared" si="0"/>
        <v>43</v>
      </c>
      <c r="H17" s="15">
        <f t="shared" si="1"/>
        <v>2572.0099999999998</v>
      </c>
      <c r="I17" s="16">
        <f t="shared" si="2"/>
        <v>8092.91</v>
      </c>
      <c r="J17" s="67"/>
      <c r="K17" s="65"/>
      <c r="L17" s="65"/>
      <c r="M17" s="65"/>
    </row>
    <row r="18" spans="1:13" s="5" customFormat="1" ht="12.75" customHeight="1" x14ac:dyDescent="0.2">
      <c r="A18" s="14">
        <v>12</v>
      </c>
      <c r="B18" s="15">
        <f t="shared" si="3"/>
        <v>2758.92</v>
      </c>
      <c r="C18" s="15">
        <f t="shared" si="4"/>
        <v>8781.7199999999993</v>
      </c>
      <c r="D18" s="15">
        <v>45</v>
      </c>
      <c r="E18" s="44">
        <v>0</v>
      </c>
      <c r="F18" s="15">
        <v>0</v>
      </c>
      <c r="G18" s="45">
        <f t="shared" si="0"/>
        <v>45</v>
      </c>
      <c r="H18" s="15">
        <f t="shared" si="1"/>
        <v>2803.92</v>
      </c>
      <c r="I18" s="16">
        <f t="shared" si="2"/>
        <v>8826.7199999999993</v>
      </c>
      <c r="J18" s="67"/>
      <c r="K18" s="65"/>
      <c r="L18" s="65"/>
      <c r="M18" s="65"/>
    </row>
    <row r="19" spans="1:13" s="5" customFormat="1" ht="12.75" customHeight="1" x14ac:dyDescent="0.2">
      <c r="A19" s="14">
        <v>13</v>
      </c>
      <c r="B19" s="15">
        <f t="shared" si="3"/>
        <v>2988.83</v>
      </c>
      <c r="C19" s="15">
        <f t="shared" si="4"/>
        <v>9513.5299999999988</v>
      </c>
      <c r="D19" s="15">
        <v>45</v>
      </c>
      <c r="E19" s="44">
        <v>0</v>
      </c>
      <c r="F19" s="15">
        <v>0</v>
      </c>
      <c r="G19" s="45">
        <f t="shared" si="0"/>
        <v>45</v>
      </c>
      <c r="H19" s="15">
        <f t="shared" si="1"/>
        <v>3033.83</v>
      </c>
      <c r="I19" s="16">
        <f t="shared" si="2"/>
        <v>9558.5299999999988</v>
      </c>
      <c r="J19" s="67"/>
      <c r="K19" s="65"/>
      <c r="L19" s="65"/>
      <c r="M19" s="65"/>
    </row>
    <row r="20" spans="1:13" s="5" customFormat="1" ht="12.75" customHeight="1" x14ac:dyDescent="0.2">
      <c r="A20" s="14">
        <v>14</v>
      </c>
      <c r="B20" s="15">
        <f t="shared" si="3"/>
        <v>3218.74</v>
      </c>
      <c r="C20" s="15">
        <f t="shared" si="4"/>
        <v>10245.34</v>
      </c>
      <c r="D20" s="15">
        <v>45</v>
      </c>
      <c r="E20" s="44">
        <v>0</v>
      </c>
      <c r="F20" s="15">
        <v>0</v>
      </c>
      <c r="G20" s="45">
        <f t="shared" si="0"/>
        <v>45</v>
      </c>
      <c r="H20" s="15">
        <f t="shared" si="1"/>
        <v>3263.74</v>
      </c>
      <c r="I20" s="16">
        <f t="shared" si="2"/>
        <v>10290.34</v>
      </c>
      <c r="J20" s="67"/>
      <c r="K20" s="65"/>
      <c r="L20" s="65"/>
      <c r="M20" s="65"/>
    </row>
    <row r="21" spans="1:13" s="5" customFormat="1" ht="12.75" customHeight="1" x14ac:dyDescent="0.2">
      <c r="A21" s="14">
        <v>15</v>
      </c>
      <c r="B21" s="15">
        <f t="shared" si="3"/>
        <v>3448.65</v>
      </c>
      <c r="C21" s="15">
        <f t="shared" si="4"/>
        <v>10977.15</v>
      </c>
      <c r="D21" s="15">
        <v>45</v>
      </c>
      <c r="E21" s="44">
        <v>0</v>
      </c>
      <c r="F21" s="15">
        <v>0</v>
      </c>
      <c r="G21" s="45">
        <f t="shared" si="0"/>
        <v>45</v>
      </c>
      <c r="H21" s="15">
        <f t="shared" si="1"/>
        <v>3493.65</v>
      </c>
      <c r="I21" s="16">
        <f t="shared" si="2"/>
        <v>11022.15</v>
      </c>
      <c r="J21" s="67"/>
      <c r="K21" s="65"/>
      <c r="L21" s="65"/>
      <c r="M21" s="65"/>
    </row>
    <row r="22" spans="1:13" s="5" customFormat="1" ht="12.75" customHeight="1" x14ac:dyDescent="0.2">
      <c r="A22" s="14">
        <v>16</v>
      </c>
      <c r="B22" s="15">
        <f t="shared" si="3"/>
        <v>3678.56</v>
      </c>
      <c r="C22" s="15">
        <f t="shared" si="4"/>
        <v>11708.96</v>
      </c>
      <c r="D22" s="15">
        <v>45</v>
      </c>
      <c r="E22" s="44">
        <v>0</v>
      </c>
      <c r="F22" s="15">
        <v>0</v>
      </c>
      <c r="G22" s="45">
        <f t="shared" si="0"/>
        <v>45</v>
      </c>
      <c r="H22" s="15">
        <f t="shared" si="1"/>
        <v>3723.56</v>
      </c>
      <c r="I22" s="16">
        <f t="shared" si="2"/>
        <v>11753.96</v>
      </c>
      <c r="J22" s="67"/>
      <c r="K22" s="65"/>
      <c r="L22" s="65"/>
      <c r="M22" s="65"/>
    </row>
    <row r="23" spans="1:13" s="5" customFormat="1" ht="12.75" customHeight="1" x14ac:dyDescent="0.2">
      <c r="A23" s="14">
        <v>17</v>
      </c>
      <c r="B23" s="15">
        <f t="shared" si="3"/>
        <v>3908.47</v>
      </c>
      <c r="C23" s="15">
        <f t="shared" si="4"/>
        <v>12440.769999999999</v>
      </c>
      <c r="D23" s="15">
        <v>45</v>
      </c>
      <c r="E23" s="44">
        <v>0</v>
      </c>
      <c r="F23" s="15">
        <v>0</v>
      </c>
      <c r="G23" s="45">
        <f t="shared" si="0"/>
        <v>45</v>
      </c>
      <c r="H23" s="15">
        <f t="shared" si="1"/>
        <v>3953.47</v>
      </c>
      <c r="I23" s="16">
        <f t="shared" si="2"/>
        <v>12485.769999999999</v>
      </c>
      <c r="J23" s="67"/>
      <c r="K23" s="65"/>
      <c r="L23" s="65"/>
      <c r="M23" s="65"/>
    </row>
    <row r="24" spans="1:13" s="5" customFormat="1" ht="12.75" customHeight="1" x14ac:dyDescent="0.2">
      <c r="A24" s="14">
        <v>18</v>
      </c>
      <c r="B24" s="15">
        <f t="shared" si="3"/>
        <v>4138.38</v>
      </c>
      <c r="C24" s="15">
        <f t="shared" si="4"/>
        <v>13172.579999999998</v>
      </c>
      <c r="D24" s="15">
        <v>45</v>
      </c>
      <c r="E24" s="44">
        <v>0</v>
      </c>
      <c r="F24" s="15">
        <v>0</v>
      </c>
      <c r="G24" s="45">
        <f t="shared" si="0"/>
        <v>45</v>
      </c>
      <c r="H24" s="15">
        <f t="shared" si="1"/>
        <v>4183.38</v>
      </c>
      <c r="I24" s="16">
        <f t="shared" si="2"/>
        <v>13217.579999999998</v>
      </c>
      <c r="J24" s="67"/>
      <c r="K24" s="65"/>
      <c r="L24" s="65"/>
      <c r="M24" s="65"/>
    </row>
    <row r="25" spans="1:13" s="5" customFormat="1" ht="12.75" customHeight="1" x14ac:dyDescent="0.2">
      <c r="A25" s="14">
        <v>19</v>
      </c>
      <c r="B25" s="15">
        <f t="shared" si="3"/>
        <v>4368.29</v>
      </c>
      <c r="C25" s="15">
        <f t="shared" si="4"/>
        <v>13904.39</v>
      </c>
      <c r="D25" s="15">
        <v>45</v>
      </c>
      <c r="E25" s="44">
        <v>0</v>
      </c>
      <c r="F25" s="15">
        <v>0</v>
      </c>
      <c r="G25" s="45">
        <f t="shared" si="0"/>
        <v>45</v>
      </c>
      <c r="H25" s="15">
        <f t="shared" si="1"/>
        <v>4413.29</v>
      </c>
      <c r="I25" s="16">
        <f t="shared" si="2"/>
        <v>13949.39</v>
      </c>
      <c r="J25" s="67"/>
      <c r="K25" s="65"/>
      <c r="L25" s="65"/>
      <c r="M25" s="65"/>
    </row>
    <row r="26" spans="1:13" s="5" customFormat="1" ht="12.75" customHeight="1" x14ac:dyDescent="0.2">
      <c r="A26" s="14">
        <v>20</v>
      </c>
      <c r="B26" s="15">
        <f t="shared" si="3"/>
        <v>4598.2</v>
      </c>
      <c r="C26" s="15">
        <f t="shared" si="4"/>
        <v>14636.199999999999</v>
      </c>
      <c r="D26" s="15">
        <v>45</v>
      </c>
      <c r="E26" s="44">
        <v>0</v>
      </c>
      <c r="F26" s="15">
        <v>0</v>
      </c>
      <c r="G26" s="45">
        <f t="shared" si="0"/>
        <v>45</v>
      </c>
      <c r="H26" s="15">
        <f t="shared" si="1"/>
        <v>4643.2</v>
      </c>
      <c r="I26" s="16">
        <f t="shared" si="2"/>
        <v>14681.199999999999</v>
      </c>
      <c r="J26" s="67"/>
      <c r="K26" s="65"/>
      <c r="L26" s="65"/>
      <c r="M26" s="65"/>
    </row>
    <row r="27" spans="1:13" s="5" customFormat="1" ht="12.75" customHeight="1" x14ac:dyDescent="0.2">
      <c r="A27" s="14">
        <v>21</v>
      </c>
      <c r="B27" s="15">
        <f t="shared" si="3"/>
        <v>4828.1099999999997</v>
      </c>
      <c r="C27" s="15">
        <f t="shared" si="4"/>
        <v>15368.009999999998</v>
      </c>
      <c r="D27" s="15">
        <v>45</v>
      </c>
      <c r="E27" s="44">
        <v>0</v>
      </c>
      <c r="F27" s="15">
        <v>0</v>
      </c>
      <c r="G27" s="45">
        <f t="shared" si="0"/>
        <v>45</v>
      </c>
      <c r="H27" s="15">
        <f t="shared" si="1"/>
        <v>4873.1099999999997</v>
      </c>
      <c r="I27" s="16">
        <f t="shared" si="2"/>
        <v>15413.009999999998</v>
      </c>
      <c r="J27" s="67"/>
      <c r="K27" s="65"/>
      <c r="L27" s="65"/>
      <c r="M27" s="65"/>
    </row>
    <row r="28" spans="1:13" s="5" customFormat="1" ht="12.75" customHeight="1" x14ac:dyDescent="0.2">
      <c r="A28" s="14">
        <v>22</v>
      </c>
      <c r="B28" s="15">
        <f t="shared" si="3"/>
        <v>5058.0199999999995</v>
      </c>
      <c r="C28" s="15">
        <f t="shared" si="4"/>
        <v>16099.82</v>
      </c>
      <c r="D28" s="15">
        <v>45</v>
      </c>
      <c r="E28" s="44">
        <v>0</v>
      </c>
      <c r="F28" s="15">
        <v>0</v>
      </c>
      <c r="G28" s="45">
        <f t="shared" si="0"/>
        <v>45</v>
      </c>
      <c r="H28" s="15">
        <f t="shared" si="1"/>
        <v>5103.0199999999995</v>
      </c>
      <c r="I28" s="16">
        <f t="shared" si="2"/>
        <v>16144.82</v>
      </c>
      <c r="J28" s="67"/>
      <c r="K28" s="65"/>
      <c r="L28" s="65"/>
      <c r="M28" s="65"/>
    </row>
    <row r="29" spans="1:13" s="5" customFormat="1" ht="12.75" customHeight="1" x14ac:dyDescent="0.2">
      <c r="A29" s="14">
        <v>23</v>
      </c>
      <c r="B29" s="15">
        <f t="shared" si="3"/>
        <v>5287.93</v>
      </c>
      <c r="C29" s="15">
        <f t="shared" si="4"/>
        <v>16831.629999999997</v>
      </c>
      <c r="D29" s="15">
        <v>45</v>
      </c>
      <c r="E29" s="44">
        <v>0</v>
      </c>
      <c r="F29" s="15">
        <v>0</v>
      </c>
      <c r="G29" s="45">
        <f t="shared" si="0"/>
        <v>45</v>
      </c>
      <c r="H29" s="15">
        <f t="shared" si="1"/>
        <v>5332.93</v>
      </c>
      <c r="I29" s="16">
        <f t="shared" si="2"/>
        <v>16876.629999999997</v>
      </c>
      <c r="J29" s="67"/>
      <c r="K29" s="65"/>
      <c r="L29" s="65"/>
      <c r="M29" s="65"/>
    </row>
    <row r="30" spans="1:13" s="5" customFormat="1" ht="12.75" customHeight="1" x14ac:dyDescent="0.2">
      <c r="A30" s="14">
        <v>24</v>
      </c>
      <c r="B30" s="15">
        <f t="shared" si="3"/>
        <v>5517.84</v>
      </c>
      <c r="C30" s="15">
        <f t="shared" si="4"/>
        <v>17563.439999999999</v>
      </c>
      <c r="D30" s="15">
        <v>45</v>
      </c>
      <c r="E30" s="44">
        <v>0</v>
      </c>
      <c r="F30" s="15">
        <v>0</v>
      </c>
      <c r="G30" s="45">
        <f t="shared" si="0"/>
        <v>45</v>
      </c>
      <c r="H30" s="15">
        <f t="shared" si="1"/>
        <v>5562.84</v>
      </c>
      <c r="I30" s="16">
        <f t="shared" si="2"/>
        <v>17608.439999999999</v>
      </c>
      <c r="J30" s="67"/>
      <c r="K30" s="65"/>
      <c r="L30" s="65"/>
      <c r="M30" s="65"/>
    </row>
    <row r="31" spans="1:13" s="5" customFormat="1" ht="12.75" customHeight="1" x14ac:dyDescent="0.2"/>
    <row r="32" spans="1:13" s="5" customFormat="1" ht="12.75" customHeight="1" x14ac:dyDescent="0.2"/>
    <row r="33" spans="1:11" s="5" customFormat="1" ht="12.75" customHeight="1" x14ac:dyDescent="0.2">
      <c r="A33" s="27"/>
      <c r="B33" s="27" t="s">
        <v>43</v>
      </c>
    </row>
    <row r="34" spans="1:11" s="5" customFormat="1" ht="12.75" customHeight="1" x14ac:dyDescent="0.2">
      <c r="B34" s="60" t="s">
        <v>13</v>
      </c>
    </row>
    <row r="35" spans="1:11" s="5" customFormat="1" ht="12.75" customHeight="1" x14ac:dyDescent="0.2">
      <c r="B35" s="27" t="s">
        <v>26</v>
      </c>
    </row>
    <row r="36" spans="1:11" s="5" customFormat="1" ht="12.75" customHeight="1" x14ac:dyDescent="0.2">
      <c r="B36" s="27" t="s">
        <v>44</v>
      </c>
    </row>
    <row r="37" spans="1:11" s="5" customFormat="1" ht="12.75" customHeight="1" x14ac:dyDescent="0.2">
      <c r="B37" s="27"/>
    </row>
    <row r="38" spans="1:11" ht="12.75" customHeight="1" x14ac:dyDescent="0.2">
      <c r="B38" s="27"/>
      <c r="C38" s="5"/>
      <c r="D38" s="5"/>
      <c r="E38" s="5"/>
      <c r="F38" s="5"/>
      <c r="G38" s="5"/>
      <c r="H38" s="5"/>
      <c r="I38" s="5"/>
      <c r="J38" s="5"/>
      <c r="K38" s="5"/>
    </row>
    <row r="39" spans="1:11" ht="9.75" customHeight="1" x14ac:dyDescent="0.2">
      <c r="B39" s="81"/>
      <c r="C39" s="113" t="s">
        <v>14</v>
      </c>
      <c r="D39" s="113"/>
      <c r="E39" s="113"/>
      <c r="F39" s="5"/>
      <c r="G39" s="5"/>
      <c r="H39" s="5"/>
      <c r="I39" s="5"/>
      <c r="J39" s="5"/>
      <c r="K39" s="5"/>
    </row>
    <row r="40" spans="1:11" x14ac:dyDescent="0.2">
      <c r="B40" s="81"/>
      <c r="C40" s="113" t="s">
        <v>15</v>
      </c>
      <c r="D40" s="113"/>
      <c r="E40" s="113"/>
      <c r="F40" s="5"/>
      <c r="G40" s="5"/>
      <c r="H40" s="5"/>
      <c r="I40" s="5"/>
      <c r="J40" s="5"/>
      <c r="K40" s="5"/>
    </row>
    <row r="41" spans="1:11" x14ac:dyDescent="0.2">
      <c r="B41" s="81"/>
      <c r="C41" s="100" t="s">
        <v>16</v>
      </c>
      <c r="D41" s="100" t="s">
        <v>17</v>
      </c>
      <c r="E41" s="100" t="s">
        <v>18</v>
      </c>
      <c r="F41" s="5"/>
      <c r="G41" s="5"/>
      <c r="H41" s="5"/>
      <c r="I41" s="5"/>
      <c r="J41" s="5"/>
      <c r="K41" s="5"/>
    </row>
    <row r="42" spans="1:11" x14ac:dyDescent="0.2">
      <c r="B42" s="81" t="s">
        <v>20</v>
      </c>
      <c r="C42" s="83">
        <v>580</v>
      </c>
      <c r="D42" s="83">
        <v>377</v>
      </c>
      <c r="E42" s="83">
        <v>377</v>
      </c>
      <c r="F42" s="5"/>
      <c r="G42" s="5"/>
      <c r="H42" s="5"/>
      <c r="I42" s="5"/>
      <c r="J42" s="5"/>
      <c r="K42" s="5"/>
    </row>
    <row r="43" spans="1:11" x14ac:dyDescent="0.2">
      <c r="B43" s="81" t="s">
        <v>21</v>
      </c>
      <c r="C43" s="83">
        <v>716</v>
      </c>
      <c r="D43" s="83">
        <v>466</v>
      </c>
      <c r="E43" s="83">
        <v>466</v>
      </c>
      <c r="F43" s="5"/>
      <c r="G43" s="5"/>
      <c r="H43" s="5"/>
      <c r="I43" s="5"/>
      <c r="J43" s="5"/>
      <c r="K43" s="5"/>
    </row>
    <row r="44" spans="1:11" x14ac:dyDescent="0.2">
      <c r="B44" s="81" t="s">
        <v>22</v>
      </c>
      <c r="C44" s="84">
        <v>1289</v>
      </c>
      <c r="D44" s="83">
        <v>839</v>
      </c>
      <c r="E44" s="83">
        <v>839</v>
      </c>
      <c r="F44" s="5"/>
      <c r="G44" s="5"/>
      <c r="H44" s="5"/>
      <c r="I44" s="5"/>
      <c r="J44" s="5"/>
      <c r="K44" s="5"/>
    </row>
    <row r="45" spans="1:11" x14ac:dyDescent="0.2">
      <c r="B45" s="81" t="s">
        <v>23</v>
      </c>
      <c r="C45" s="85">
        <v>2721</v>
      </c>
      <c r="D45" s="85">
        <v>1772</v>
      </c>
      <c r="E45" s="85">
        <v>1772</v>
      </c>
      <c r="F45" s="5"/>
      <c r="G45" s="5"/>
      <c r="H45" s="5"/>
      <c r="I45" s="5"/>
      <c r="J45" s="5"/>
      <c r="K45" s="5"/>
    </row>
    <row r="46" spans="1:11" x14ac:dyDescent="0.2">
      <c r="B46" s="81" t="s">
        <v>23</v>
      </c>
      <c r="C46" s="85">
        <v>2721</v>
      </c>
      <c r="D46" s="85">
        <v>1772</v>
      </c>
      <c r="E46" s="85">
        <v>1772</v>
      </c>
      <c r="F46" s="5"/>
      <c r="G46" s="5"/>
      <c r="H46" s="5"/>
      <c r="I46" s="5"/>
      <c r="J46" s="5"/>
      <c r="K46" s="5"/>
    </row>
    <row r="47" spans="1:1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</row>
  </sheetData>
  <mergeCells count="6">
    <mergeCell ref="D4:F4"/>
    <mergeCell ref="F5:F6"/>
    <mergeCell ref="C39:E39"/>
    <mergeCell ref="C40:E40"/>
    <mergeCell ref="D5:D6"/>
    <mergeCell ref="E5:E6"/>
  </mergeCells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32</vt:i4>
      </vt:variant>
    </vt:vector>
  </HeadingPairs>
  <TitlesOfParts>
    <vt:vector size="67" baseType="lpstr">
      <vt:lpstr>Under-KF</vt:lpstr>
      <vt:lpstr>Under-KF_Summer</vt:lpstr>
      <vt:lpstr>Under-KF_Eng&amp;Tech </vt:lpstr>
      <vt:lpstr>Under-KF_Eng&amp;Tech Summer</vt:lpstr>
      <vt:lpstr>Under-KF_RCP</vt:lpstr>
      <vt:lpstr>Under-KF_RCP Summer</vt:lpstr>
      <vt:lpstr>Under-KF_Allied</vt:lpstr>
      <vt:lpstr>Under-KF_Allied Summer</vt:lpstr>
      <vt:lpstr>Under-KF_Allied Extern</vt:lpstr>
      <vt:lpstr>Under-KF_Allied Extern Summer</vt:lpstr>
      <vt:lpstr>Under-WV</vt:lpstr>
      <vt:lpstr>Under-WV_Summer</vt:lpstr>
      <vt:lpstr>Under-WV_RCP</vt:lpstr>
      <vt:lpstr>Under-WV_RCP_Summer</vt:lpstr>
      <vt:lpstr>Under-WV_Allied</vt:lpstr>
      <vt:lpstr>Under-WV_Allied_Summer</vt:lpstr>
      <vt:lpstr>Under-WV_Eng&amp;Tech</vt:lpstr>
      <vt:lpstr>Under-WV_Eng&amp;Tech_Summer</vt:lpstr>
      <vt:lpstr>Grad-KF</vt:lpstr>
      <vt:lpstr>Grad-KF_Summer</vt:lpstr>
      <vt:lpstr>Grad ET-KF</vt:lpstr>
      <vt:lpstr>Grad ET-KF_Summer</vt:lpstr>
      <vt:lpstr>Grad-WV</vt:lpstr>
      <vt:lpstr>Grad-WV_Summer</vt:lpstr>
      <vt:lpstr>Grad ET-WV</vt:lpstr>
      <vt:lpstr>Grad ET-WV_Summer</vt:lpstr>
      <vt:lpstr>MLS-WV</vt:lpstr>
      <vt:lpstr>MLS-WV_Summer</vt:lpstr>
      <vt:lpstr>MLS-EX</vt:lpstr>
      <vt:lpstr>MLS-EX_Summer</vt:lpstr>
      <vt:lpstr>PARA</vt:lpstr>
      <vt:lpstr>PARA-EX</vt:lpstr>
      <vt:lpstr>PARA-EX _Summer</vt:lpstr>
      <vt:lpstr>DH-Chemeketa</vt:lpstr>
      <vt:lpstr>DH-Chemeketa_Summer</vt:lpstr>
      <vt:lpstr>'DH-Chemeketa'!Print_Area</vt:lpstr>
      <vt:lpstr>'DH-Chemeketa_Summer'!Print_Area</vt:lpstr>
      <vt:lpstr>'Grad ET-KF'!Print_Area</vt:lpstr>
      <vt:lpstr>'Grad ET-KF_Summer'!Print_Area</vt:lpstr>
      <vt:lpstr>'Grad ET-WV'!Print_Area</vt:lpstr>
      <vt:lpstr>'Grad ET-WV_Summer'!Print_Area</vt:lpstr>
      <vt:lpstr>'Grad-KF'!Print_Area</vt:lpstr>
      <vt:lpstr>'Grad-KF_Summer'!Print_Area</vt:lpstr>
      <vt:lpstr>'Grad-WV'!Print_Area</vt:lpstr>
      <vt:lpstr>'Grad-WV_Summer'!Print_Area</vt:lpstr>
      <vt:lpstr>'MLS-EX'!Print_Area</vt:lpstr>
      <vt:lpstr>'MLS-EX_Summer'!Print_Area</vt:lpstr>
      <vt:lpstr>'MLS-WV'!Print_Area</vt:lpstr>
      <vt:lpstr>'MLS-WV_Summer'!Print_Area</vt:lpstr>
      <vt:lpstr>PARA!Print_Area</vt:lpstr>
      <vt:lpstr>'PARA-EX'!Print_Area</vt:lpstr>
      <vt:lpstr>'PARA-EX _Summer'!Print_Area</vt:lpstr>
      <vt:lpstr>'Under-KF'!Print_Area</vt:lpstr>
      <vt:lpstr>'Under-KF_Allied'!Print_Area</vt:lpstr>
      <vt:lpstr>'Under-KF_Allied Extern'!Print_Area</vt:lpstr>
      <vt:lpstr>'Under-KF_Allied Extern Summer'!Print_Area</vt:lpstr>
      <vt:lpstr>'Under-KF_Allied Summer'!Print_Area</vt:lpstr>
      <vt:lpstr>'Under-KF_Eng&amp;Tech '!Print_Area</vt:lpstr>
      <vt:lpstr>'Under-KF_Eng&amp;Tech Summer'!Print_Area</vt:lpstr>
      <vt:lpstr>'Under-KF_Summer'!Print_Area</vt:lpstr>
      <vt:lpstr>'Under-WV'!Print_Area</vt:lpstr>
      <vt:lpstr>'Under-WV_Allied'!Print_Area</vt:lpstr>
      <vt:lpstr>'Under-WV_Allied_Summer'!Print_Area</vt:lpstr>
      <vt:lpstr>'Under-WV_Eng&amp;Tech'!Print_Area</vt:lpstr>
      <vt:lpstr>'Under-WV_Eng&amp;Tech_Summer'!Print_Area</vt:lpstr>
      <vt:lpstr>'Under-WV_RCP_Summer'!Print_Area</vt:lpstr>
      <vt:lpstr>'Under-WV_Summer'!Print_Area</vt:lpstr>
    </vt:vector>
  </TitlesOfParts>
  <Company>Oregon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howardl</dc:creator>
  <cp:lastModifiedBy>Cindy Childers</cp:lastModifiedBy>
  <cp:lastPrinted>2017-09-15T20:50:10Z</cp:lastPrinted>
  <dcterms:created xsi:type="dcterms:W3CDTF">2007-08-02T20:12:55Z</dcterms:created>
  <dcterms:modified xsi:type="dcterms:W3CDTF">2018-08-15T21:43:36Z</dcterms:modified>
</cp:coreProperties>
</file>